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ddeb834d9f3f381/Documents/Stefans Files/Self Storage Advisory Australia/Marketing/Blog Content/Unit Mix Gen/"/>
    </mc:Choice>
  </mc:AlternateContent>
  <xr:revisionPtr revIDLastSave="90" documentId="8_{C3FB5FA3-03E2-4820-A1F1-7A3DD5EA016B}" xr6:coauthVersionLast="47" xr6:coauthVersionMax="47" xr10:uidLastSave="{E822D99E-73A5-4EDF-ABAE-D2AA54C77A29}"/>
  <bookViews>
    <workbookView xWindow="28680" yWindow="-3240" windowWidth="29040" windowHeight="15720" xr2:uid="{F17F5E78-3A6A-4F94-BCAE-9E210BF63962}"/>
  </bookViews>
  <sheets>
    <sheet name="Unit.Mix.Gen" sheetId="1" r:id="rId1"/>
  </sheets>
  <definedNames>
    <definedName name="Capex_No_Debt">#REF!</definedName>
    <definedName name="Capex_No_Debt_Year">#REF!</definedName>
    <definedName name="Concession_Year">#REF!</definedName>
    <definedName name="Concessions">#REF!</definedName>
    <definedName name="Cost_Inflation">#REF!</definedName>
    <definedName name="Cost_Inflation_Year">#REF!</definedName>
    <definedName name="IQ_DNTM" hidden="1">700000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MTD" hidden="1">800000</definedName>
    <definedName name="IQ_NAMES_REVISION_DATE_" hidden="1">44746.5626967593</definedName>
    <definedName name="IQ_QTD" hidden="1">750000</definedName>
    <definedName name="IQ_TODAY" hidden="1">0</definedName>
    <definedName name="IQ_YTDMONTH" hidden="1">130000</definedName>
    <definedName name="Mark_to_Market">#REF!</definedName>
    <definedName name="Marked_to_Market_Year">#REF!</definedName>
    <definedName name="Occupancy">#REF!</definedName>
    <definedName name="Occupancy_Year">#REF!</definedName>
    <definedName name="Opex">#REF!</definedName>
    <definedName name="Opex_Year">#REF!</definedName>
    <definedName name="Other_Inc_Above">#REF!</definedName>
    <definedName name="Other_Inc_Above_Year">#REF!</definedName>
    <definedName name="Other_Inc_Below">#REF!</definedName>
    <definedName name="Other_Inc_Below_Year">#REF!</definedName>
    <definedName name="_xlnm.Print_Area" localSheetId="0">'Unit.Mix.Gen'!$C$2:$W$230</definedName>
    <definedName name="Total_Area">#REF!</definedName>
    <definedName name="Total_Area_Year">#REF!</definedName>
    <definedName name="Uses">#REF!</definedName>
  </definedNam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E21" i="1"/>
  <c r="E23" i="1"/>
  <c r="E114" i="1"/>
  <c r="E142" i="1" s="1"/>
  <c r="D114" i="1"/>
  <c r="D142" i="1" s="1"/>
  <c r="E113" i="1"/>
  <c r="E141" i="1" s="1"/>
  <c r="D113" i="1"/>
  <c r="D141" i="1" s="1"/>
  <c r="E112" i="1"/>
  <c r="E140" i="1" s="1"/>
  <c r="E168" i="1" s="1"/>
  <c r="D112" i="1"/>
  <c r="E111" i="1"/>
  <c r="D111" i="1"/>
  <c r="E110" i="1"/>
  <c r="E138" i="1" s="1"/>
  <c r="D110" i="1"/>
  <c r="D138" i="1" s="1"/>
  <c r="E109" i="1"/>
  <c r="E137" i="1" s="1"/>
  <c r="D109" i="1"/>
  <c r="E108" i="1"/>
  <c r="E136" i="1" s="1"/>
  <c r="E164" i="1" s="1"/>
  <c r="D108" i="1"/>
  <c r="E107" i="1"/>
  <c r="E135" i="1" s="1"/>
  <c r="E163" i="1" s="1"/>
  <c r="D107" i="1"/>
  <c r="D135" i="1" s="1"/>
  <c r="E106" i="1"/>
  <c r="D106" i="1"/>
  <c r="D134" i="1" s="1"/>
  <c r="E105" i="1"/>
  <c r="E133" i="1" s="1"/>
  <c r="D105" i="1"/>
  <c r="D133" i="1" s="1"/>
  <c r="E104" i="1"/>
  <c r="E132" i="1" s="1"/>
  <c r="D104" i="1"/>
  <c r="I104" i="1" s="1"/>
  <c r="E103" i="1"/>
  <c r="E131" i="1" s="1"/>
  <c r="D103" i="1"/>
  <c r="D131" i="1" s="1"/>
  <c r="E102" i="1"/>
  <c r="E130" i="1" s="1"/>
  <c r="E158" i="1" s="1"/>
  <c r="D102" i="1"/>
  <c r="E101" i="1"/>
  <c r="D101" i="1"/>
  <c r="D129" i="1" s="1"/>
  <c r="D157" i="1" s="1"/>
  <c r="E100" i="1"/>
  <c r="E128" i="1" s="1"/>
  <c r="D100" i="1"/>
  <c r="D128" i="1" s="1"/>
  <c r="E99" i="1"/>
  <c r="D99" i="1"/>
  <c r="D127" i="1" s="1"/>
  <c r="D155" i="1" s="1"/>
  <c r="D183" i="1" s="1"/>
  <c r="E98" i="1"/>
  <c r="E126" i="1" s="1"/>
  <c r="E154" i="1" s="1"/>
  <c r="E182" i="1" s="1"/>
  <c r="D98" i="1"/>
  <c r="E97" i="1"/>
  <c r="E125" i="1" s="1"/>
  <c r="E153" i="1" s="1"/>
  <c r="D97" i="1"/>
  <c r="D125" i="1" s="1"/>
  <c r="D153" i="1" s="1"/>
  <c r="E96" i="1"/>
  <c r="E124" i="1" s="1"/>
  <c r="E152" i="1" s="1"/>
  <c r="D96" i="1"/>
  <c r="E95" i="1"/>
  <c r="E123" i="1" s="1"/>
  <c r="D95" i="1"/>
  <c r="D123" i="1" s="1"/>
  <c r="E94" i="1"/>
  <c r="E122" i="1" s="1"/>
  <c r="D94" i="1"/>
  <c r="D122" i="1" s="1"/>
  <c r="E93" i="1"/>
  <c r="E121" i="1" s="1"/>
  <c r="D93" i="1"/>
  <c r="D121" i="1" s="1"/>
  <c r="C93" i="1"/>
  <c r="E92" i="1"/>
  <c r="E120" i="1" s="1"/>
  <c r="E148" i="1" s="1"/>
  <c r="D92" i="1"/>
  <c r="I92" i="1" s="1"/>
  <c r="C92" i="1"/>
  <c r="E91" i="1"/>
  <c r="D91" i="1"/>
  <c r="E90" i="1"/>
  <c r="E118" i="1" s="1"/>
  <c r="D90" i="1"/>
  <c r="D118" i="1" s="1"/>
  <c r="E89" i="1"/>
  <c r="E117" i="1" s="1"/>
  <c r="D89" i="1"/>
  <c r="I86" i="1"/>
  <c r="C86" i="1"/>
  <c r="C56" i="1" s="1"/>
  <c r="I85" i="1"/>
  <c r="C85" i="1"/>
  <c r="I84" i="1"/>
  <c r="C84" i="1"/>
  <c r="C54" i="1" s="1"/>
  <c r="I83" i="1"/>
  <c r="C83" i="1"/>
  <c r="C53" i="1" s="1"/>
  <c r="I82" i="1"/>
  <c r="C82" i="1"/>
  <c r="C52" i="1" s="1"/>
  <c r="I81" i="1"/>
  <c r="C81" i="1"/>
  <c r="C51" i="1" s="1"/>
  <c r="I80" i="1"/>
  <c r="C80" i="1"/>
  <c r="C50" i="1" s="1"/>
  <c r="I79" i="1"/>
  <c r="C79" i="1"/>
  <c r="C49" i="1" s="1"/>
  <c r="I78" i="1"/>
  <c r="C78" i="1"/>
  <c r="C48" i="1" s="1"/>
  <c r="I77" i="1"/>
  <c r="C77" i="1"/>
  <c r="I76" i="1"/>
  <c r="C76" i="1"/>
  <c r="C46" i="1" s="1"/>
  <c r="I75" i="1"/>
  <c r="C75" i="1"/>
  <c r="C45" i="1" s="1"/>
  <c r="I74" i="1"/>
  <c r="C74" i="1"/>
  <c r="C44" i="1" s="1"/>
  <c r="I73" i="1"/>
  <c r="C73" i="1"/>
  <c r="C43" i="1" s="1"/>
  <c r="I72" i="1"/>
  <c r="C72" i="1"/>
  <c r="C42" i="1" s="1"/>
  <c r="I71" i="1"/>
  <c r="C71" i="1"/>
  <c r="C41" i="1" s="1"/>
  <c r="I70" i="1"/>
  <c r="C70" i="1"/>
  <c r="C40" i="1" s="1"/>
  <c r="I69" i="1"/>
  <c r="C69" i="1"/>
  <c r="C39" i="1" s="1"/>
  <c r="I68" i="1"/>
  <c r="C68" i="1"/>
  <c r="I67" i="1"/>
  <c r="C67" i="1"/>
  <c r="C37" i="1" s="1"/>
  <c r="I66" i="1"/>
  <c r="C66" i="1"/>
  <c r="C36" i="1" s="1"/>
  <c r="I65" i="1"/>
  <c r="C65" i="1"/>
  <c r="I64" i="1"/>
  <c r="C64" i="1"/>
  <c r="I63" i="1"/>
  <c r="C63" i="1"/>
  <c r="C33" i="1" s="1"/>
  <c r="I62" i="1"/>
  <c r="C62" i="1"/>
  <c r="C32" i="1" s="1"/>
  <c r="I61" i="1"/>
  <c r="C61" i="1"/>
  <c r="C31" i="1" s="1"/>
  <c r="L57" i="1"/>
  <c r="H57" i="1"/>
  <c r="D57" i="1"/>
  <c r="E25" i="1"/>
  <c r="E24" i="1"/>
  <c r="E20" i="1"/>
  <c r="C100" i="1" l="1"/>
  <c r="C97" i="1"/>
  <c r="C94" i="1"/>
  <c r="C103" i="1"/>
  <c r="C96" i="1"/>
  <c r="C114" i="1"/>
  <c r="C107" i="1"/>
  <c r="I135" i="1"/>
  <c r="C135" i="1"/>
  <c r="D163" i="1"/>
  <c r="C163" i="1" s="1"/>
  <c r="C125" i="1"/>
  <c r="C95" i="1"/>
  <c r="C112" i="1"/>
  <c r="I96" i="1"/>
  <c r="I105" i="1"/>
  <c r="I112" i="1"/>
  <c r="F11" i="1"/>
  <c r="E26" i="1"/>
  <c r="I98" i="1"/>
  <c r="I113" i="1"/>
  <c r="I93" i="1"/>
  <c r="I100" i="1"/>
  <c r="I101" i="1"/>
  <c r="I108" i="1"/>
  <c r="I94" i="1"/>
  <c r="I95" i="1"/>
  <c r="C105" i="1"/>
  <c r="C113" i="1"/>
  <c r="I103" i="1"/>
  <c r="D132" i="1"/>
  <c r="I132" i="1" s="1"/>
  <c r="C98" i="1"/>
  <c r="C142" i="1"/>
  <c r="D170" i="1"/>
  <c r="C122" i="1"/>
  <c r="D150" i="1"/>
  <c r="D119" i="1"/>
  <c r="C91" i="1"/>
  <c r="I142" i="1"/>
  <c r="E170" i="1"/>
  <c r="I91" i="1"/>
  <c r="E119" i="1"/>
  <c r="I118" i="1"/>
  <c r="E146" i="1"/>
  <c r="E192" i="1"/>
  <c r="C153" i="1"/>
  <c r="D181" i="1"/>
  <c r="D137" i="1"/>
  <c r="C109" i="1"/>
  <c r="C131" i="1"/>
  <c r="D159" i="1"/>
  <c r="I137" i="1"/>
  <c r="E165" i="1"/>
  <c r="I131" i="1"/>
  <c r="E159" i="1"/>
  <c r="C138" i="1"/>
  <c r="D166" i="1"/>
  <c r="E160" i="1"/>
  <c r="C121" i="1"/>
  <c r="D149" i="1"/>
  <c r="C133" i="1"/>
  <c r="D161" i="1"/>
  <c r="E191" i="1"/>
  <c r="I121" i="1"/>
  <c r="E149" i="1"/>
  <c r="D139" i="1"/>
  <c r="C111" i="1"/>
  <c r="I133" i="1"/>
  <c r="C99" i="1"/>
  <c r="E139" i="1"/>
  <c r="I111" i="1"/>
  <c r="I122" i="1"/>
  <c r="E150" i="1"/>
  <c r="C38" i="1"/>
  <c r="I99" i="1"/>
  <c r="E127" i="1"/>
  <c r="C123" i="1"/>
  <c r="D151" i="1"/>
  <c r="E210" i="1"/>
  <c r="I123" i="1"/>
  <c r="D211" i="1"/>
  <c r="I153" i="1"/>
  <c r="E181" i="1"/>
  <c r="C128" i="1"/>
  <c r="D156" i="1"/>
  <c r="D162" i="1"/>
  <c r="C141" i="1"/>
  <c r="D169" i="1"/>
  <c r="I125" i="1"/>
  <c r="I138" i="1"/>
  <c r="E166" i="1"/>
  <c r="E134" i="1"/>
  <c r="C134" i="1" s="1"/>
  <c r="I106" i="1"/>
  <c r="C106" i="1"/>
  <c r="I141" i="1"/>
  <c r="E169" i="1"/>
  <c r="C34" i="1"/>
  <c r="D117" i="1"/>
  <c r="I117" i="1" s="1"/>
  <c r="C89" i="1"/>
  <c r="J89" i="1" s="1" a="1"/>
  <c r="J89" i="1" s="1"/>
  <c r="E145" i="1"/>
  <c r="D26" i="1"/>
  <c r="F10" i="1" s="1"/>
  <c r="C118" i="1"/>
  <c r="D146" i="1"/>
  <c r="I128" i="1"/>
  <c r="E156" i="1"/>
  <c r="D185" i="1"/>
  <c r="I102" i="1"/>
  <c r="C102" i="1"/>
  <c r="D130" i="1"/>
  <c r="I130" i="1" s="1"/>
  <c r="C108" i="1"/>
  <c r="I114" i="1"/>
  <c r="C35" i="1"/>
  <c r="C55" i="1"/>
  <c r="I97" i="1"/>
  <c r="D126" i="1"/>
  <c r="D136" i="1"/>
  <c r="E129" i="1"/>
  <c r="E151" i="1"/>
  <c r="E161" i="1"/>
  <c r="E176" i="1"/>
  <c r="E186" i="1"/>
  <c r="E196" i="1"/>
  <c r="I89" i="1"/>
  <c r="I109" i="1"/>
  <c r="D120" i="1"/>
  <c r="I120" i="1" s="1"/>
  <c r="D140" i="1"/>
  <c r="I140" i="1" s="1"/>
  <c r="C101" i="1"/>
  <c r="E180" i="1"/>
  <c r="C104" i="1"/>
  <c r="C47" i="1"/>
  <c r="C90" i="1"/>
  <c r="C110" i="1"/>
  <c r="D124" i="1"/>
  <c r="I124" i="1" s="1"/>
  <c r="I107" i="1"/>
  <c r="I90" i="1"/>
  <c r="I110" i="1"/>
  <c r="J226" i="1" l="1"/>
  <c r="J206" i="1"/>
  <c r="J184" i="1"/>
  <c r="J162" i="1"/>
  <c r="J140" i="1"/>
  <c r="J120" i="1"/>
  <c r="J225" i="1"/>
  <c r="J205" i="1"/>
  <c r="J183" i="1"/>
  <c r="J161" i="1"/>
  <c r="J139" i="1"/>
  <c r="J119" i="1"/>
  <c r="J224" i="1"/>
  <c r="J204" i="1"/>
  <c r="J182" i="1"/>
  <c r="J160" i="1"/>
  <c r="J138" i="1"/>
  <c r="L138" i="1" s="1"/>
  <c r="J118" i="1"/>
  <c r="L118" i="1" s="1"/>
  <c r="J223" i="1"/>
  <c r="J203" i="1"/>
  <c r="J181" i="1"/>
  <c r="J159" i="1"/>
  <c r="J137" i="1"/>
  <c r="J117" i="1"/>
  <c r="J222" i="1"/>
  <c r="J202" i="1"/>
  <c r="J180" i="1"/>
  <c r="J158" i="1"/>
  <c r="J136" i="1"/>
  <c r="J221" i="1"/>
  <c r="J201" i="1"/>
  <c r="J179" i="1"/>
  <c r="J157" i="1"/>
  <c r="J135" i="1"/>
  <c r="L135" i="1" s="1"/>
  <c r="J220" i="1"/>
  <c r="J198" i="1"/>
  <c r="J178" i="1"/>
  <c r="J156" i="1"/>
  <c r="J134" i="1"/>
  <c r="J219" i="1"/>
  <c r="J197" i="1"/>
  <c r="J177" i="1"/>
  <c r="J155" i="1"/>
  <c r="J133" i="1"/>
  <c r="L133" i="1" s="1"/>
  <c r="J218" i="1"/>
  <c r="J196" i="1"/>
  <c r="J176" i="1"/>
  <c r="J154" i="1"/>
  <c r="J132" i="1"/>
  <c r="J217" i="1"/>
  <c r="J195" i="1"/>
  <c r="J175" i="1"/>
  <c r="J153" i="1"/>
  <c r="L153" i="1" s="1"/>
  <c r="J131" i="1"/>
  <c r="J216" i="1"/>
  <c r="J194" i="1"/>
  <c r="J174" i="1"/>
  <c r="J152" i="1"/>
  <c r="J130" i="1"/>
  <c r="J215" i="1"/>
  <c r="J193" i="1"/>
  <c r="J173" i="1"/>
  <c r="J151" i="1"/>
  <c r="J129" i="1"/>
  <c r="J214" i="1"/>
  <c r="J192" i="1"/>
  <c r="J170" i="1"/>
  <c r="J150" i="1"/>
  <c r="J128" i="1"/>
  <c r="L128" i="1" s="1"/>
  <c r="J213" i="1"/>
  <c r="J191" i="1"/>
  <c r="J169" i="1"/>
  <c r="J149" i="1"/>
  <c r="J127" i="1"/>
  <c r="J212" i="1"/>
  <c r="J190" i="1"/>
  <c r="J168" i="1"/>
  <c r="J148" i="1"/>
  <c r="J126" i="1"/>
  <c r="J211" i="1"/>
  <c r="J167" i="1"/>
  <c r="J147" i="1"/>
  <c r="J125" i="1"/>
  <c r="L125" i="1" s="1"/>
  <c r="J188" i="1"/>
  <c r="J166" i="1"/>
  <c r="J210" i="1"/>
  <c r="J189" i="1"/>
  <c r="J165" i="1"/>
  <c r="J164" i="1"/>
  <c r="J163" i="1"/>
  <c r="J146" i="1"/>
  <c r="J145" i="1"/>
  <c r="J142" i="1"/>
  <c r="J141" i="1"/>
  <c r="L141" i="1" s="1"/>
  <c r="J124" i="1"/>
  <c r="J123" i="1"/>
  <c r="L123" i="1" s="1"/>
  <c r="J122" i="1"/>
  <c r="L122" i="1" s="1"/>
  <c r="J209" i="1"/>
  <c r="J208" i="1"/>
  <c r="J207" i="1"/>
  <c r="J186" i="1"/>
  <c r="J121" i="1"/>
  <c r="L121" i="1" s="1"/>
  <c r="J187" i="1"/>
  <c r="J185" i="1"/>
  <c r="D160" i="1"/>
  <c r="D188" i="1" s="1"/>
  <c r="C132" i="1"/>
  <c r="D191" i="1"/>
  <c r="D219" i="1" s="1"/>
  <c r="J90" i="1" a="1"/>
  <c r="J90" i="1" s="1"/>
  <c r="L90" i="1" s="1"/>
  <c r="J108" i="1" a="1"/>
  <c r="J108" i="1" s="1"/>
  <c r="L108" i="1" s="1"/>
  <c r="J91" i="1" a="1"/>
  <c r="J91" i="1" s="1"/>
  <c r="L91" i="1" s="1"/>
  <c r="J101" i="1" a="1"/>
  <c r="J101" i="1" s="1"/>
  <c r="L101" i="1" s="1"/>
  <c r="J113" i="1" a="1"/>
  <c r="J113" i="1" s="1"/>
  <c r="L113" i="1" s="1"/>
  <c r="J99" i="1" a="1"/>
  <c r="J99" i="1" s="1"/>
  <c r="L99" i="1" s="1"/>
  <c r="I163" i="1"/>
  <c r="J111" i="1" a="1"/>
  <c r="J111" i="1" s="1"/>
  <c r="L111" i="1" s="1"/>
  <c r="J109" i="1" a="1"/>
  <c r="J109" i="1" s="1"/>
  <c r="L109" i="1" s="1"/>
  <c r="J110" i="1" a="1"/>
  <c r="J110" i="1" s="1"/>
  <c r="L110" i="1" s="1"/>
  <c r="F12" i="1"/>
  <c r="F13" i="1" s="1"/>
  <c r="F14" i="1" s="1"/>
  <c r="J107" i="1" a="1"/>
  <c r="J107" i="1" s="1"/>
  <c r="L107" i="1" s="1"/>
  <c r="J106" i="1" a="1"/>
  <c r="J106" i="1" s="1"/>
  <c r="L106" i="1" s="1"/>
  <c r="J103" i="1" a="1"/>
  <c r="J103" i="1" s="1"/>
  <c r="J95" i="1" a="1"/>
  <c r="J95" i="1" s="1"/>
  <c r="L95" i="1" s="1"/>
  <c r="J112" i="1" a="1"/>
  <c r="J112" i="1" s="1"/>
  <c r="L112" i="1" s="1"/>
  <c r="J93" i="1" a="1"/>
  <c r="J93" i="1" s="1"/>
  <c r="L93" i="1" s="1"/>
  <c r="J100" i="1" a="1"/>
  <c r="J100" i="1" s="1"/>
  <c r="L100" i="1" s="1"/>
  <c r="J105" i="1" a="1"/>
  <c r="J105" i="1" s="1"/>
  <c r="L105" i="1" s="1"/>
  <c r="J96" i="1" a="1"/>
  <c r="J96" i="1" s="1"/>
  <c r="L96" i="1" s="1"/>
  <c r="J92" i="1" a="1"/>
  <c r="J92" i="1" s="1"/>
  <c r="L92" i="1" s="1"/>
  <c r="J98" i="1" a="1"/>
  <c r="J98" i="1" s="1"/>
  <c r="L98" i="1" s="1"/>
  <c r="J104" i="1" a="1"/>
  <c r="J104" i="1" s="1"/>
  <c r="L104" i="1" s="1"/>
  <c r="J97" i="1" a="1"/>
  <c r="J97" i="1" s="1"/>
  <c r="L97" i="1" s="1"/>
  <c r="J102" i="1" a="1"/>
  <c r="J102" i="1" s="1"/>
  <c r="L102" i="1" s="1"/>
  <c r="J114" i="1" a="1"/>
  <c r="J114" i="1" s="1"/>
  <c r="L114" i="1" s="1"/>
  <c r="J94" i="1" a="1"/>
  <c r="J94" i="1" s="1"/>
  <c r="L94" i="1" s="1"/>
  <c r="L132" i="1"/>
  <c r="L131" i="1"/>
  <c r="L142" i="1"/>
  <c r="E214" i="1"/>
  <c r="C130" i="1"/>
  <c r="D158" i="1"/>
  <c r="I150" i="1"/>
  <c r="E178" i="1"/>
  <c r="E219" i="1"/>
  <c r="C181" i="1"/>
  <c r="D209" i="1"/>
  <c r="I169" i="1"/>
  <c r="E197" i="1"/>
  <c r="C156" i="1"/>
  <c r="D184" i="1"/>
  <c r="E204" i="1"/>
  <c r="E189" i="1"/>
  <c r="I161" i="1"/>
  <c r="C191" i="1"/>
  <c r="E179" i="1"/>
  <c r="I151" i="1"/>
  <c r="I139" i="1"/>
  <c r="E167" i="1"/>
  <c r="C161" i="1"/>
  <c r="D189" i="1"/>
  <c r="C166" i="1"/>
  <c r="D194" i="1"/>
  <c r="E220" i="1"/>
  <c r="I134" i="1"/>
  <c r="E162" i="1"/>
  <c r="C162" i="1" s="1"/>
  <c r="I146" i="1"/>
  <c r="E174" i="1"/>
  <c r="C124" i="1"/>
  <c r="D152" i="1"/>
  <c r="I129" i="1"/>
  <c r="C129" i="1"/>
  <c r="E157" i="1"/>
  <c r="C149" i="1"/>
  <c r="D177" i="1"/>
  <c r="I159" i="1"/>
  <c r="E187" i="1"/>
  <c r="D164" i="1"/>
  <c r="C136" i="1"/>
  <c r="I136" i="1"/>
  <c r="I181" i="1"/>
  <c r="E209" i="1"/>
  <c r="D178" i="1"/>
  <c r="C150" i="1"/>
  <c r="D154" i="1"/>
  <c r="C126" i="1"/>
  <c r="I126" i="1"/>
  <c r="I119" i="1"/>
  <c r="E147" i="1"/>
  <c r="E193" i="1"/>
  <c r="D213" i="1"/>
  <c r="E173" i="1"/>
  <c r="I156" i="1"/>
  <c r="E184" i="1"/>
  <c r="C159" i="1"/>
  <c r="D187" i="1"/>
  <c r="D179" i="1"/>
  <c r="C151" i="1"/>
  <c r="C139" i="1"/>
  <c r="D167" i="1"/>
  <c r="I170" i="1"/>
  <c r="E198" i="1"/>
  <c r="E208" i="1"/>
  <c r="I149" i="1"/>
  <c r="E177" i="1"/>
  <c r="D198" i="1"/>
  <c r="C170" i="1"/>
  <c r="I166" i="1"/>
  <c r="E194" i="1"/>
  <c r="C140" i="1"/>
  <c r="D168" i="1"/>
  <c r="C146" i="1"/>
  <c r="D174" i="1"/>
  <c r="C117" i="1"/>
  <c r="D145" i="1"/>
  <c r="I127" i="1"/>
  <c r="E155" i="1"/>
  <c r="C127" i="1"/>
  <c r="C120" i="1"/>
  <c r="D148" i="1"/>
  <c r="D147" i="1"/>
  <c r="C119" i="1"/>
  <c r="C169" i="1"/>
  <c r="D197" i="1"/>
  <c r="E188" i="1"/>
  <c r="C137" i="1"/>
  <c r="D165" i="1"/>
  <c r="I165" i="1" s="1"/>
  <c r="E224" i="1"/>
  <c r="D190" i="1"/>
  <c r="I160" i="1" l="1"/>
  <c r="L139" i="1"/>
  <c r="I191" i="1"/>
  <c r="L127" i="1"/>
  <c r="C160" i="1"/>
  <c r="L163" i="1"/>
  <c r="I219" i="1"/>
  <c r="L126" i="1"/>
  <c r="L119" i="1"/>
  <c r="I209" i="1"/>
  <c r="L136" i="1"/>
  <c r="L137" i="1"/>
  <c r="L103" i="1"/>
  <c r="L169" i="1"/>
  <c r="L140" i="1"/>
  <c r="L170" i="1"/>
  <c r="L151" i="1"/>
  <c r="L130" i="1"/>
  <c r="L120" i="1"/>
  <c r="L124" i="1"/>
  <c r="L161" i="1"/>
  <c r="L166" i="1"/>
  <c r="L181" i="1"/>
  <c r="L146" i="1"/>
  <c r="L150" i="1"/>
  <c r="L191" i="1"/>
  <c r="L134" i="1"/>
  <c r="C177" i="1"/>
  <c r="D205" i="1"/>
  <c r="I174" i="1"/>
  <c r="E202" i="1"/>
  <c r="I177" i="1"/>
  <c r="E205" i="1"/>
  <c r="D207" i="1"/>
  <c r="C179" i="1"/>
  <c r="C178" i="1"/>
  <c r="D206" i="1"/>
  <c r="L149" i="1"/>
  <c r="C184" i="1"/>
  <c r="D212" i="1"/>
  <c r="I184" i="1"/>
  <c r="E212" i="1"/>
  <c r="L156" i="1"/>
  <c r="I188" i="1"/>
  <c r="E216" i="1"/>
  <c r="C145" i="1"/>
  <c r="D173" i="1"/>
  <c r="I157" i="1"/>
  <c r="E185" i="1"/>
  <c r="C157" i="1"/>
  <c r="I179" i="1"/>
  <c r="E207" i="1"/>
  <c r="I197" i="1"/>
  <c r="E225" i="1"/>
  <c r="C197" i="1"/>
  <c r="D225" i="1"/>
  <c r="C147" i="1"/>
  <c r="D175" i="1"/>
  <c r="C219" i="1"/>
  <c r="L89" i="1"/>
  <c r="J115" i="1"/>
  <c r="C152" i="1"/>
  <c r="D180" i="1"/>
  <c r="I152" i="1"/>
  <c r="L160" i="1"/>
  <c r="C174" i="1"/>
  <c r="D202" i="1"/>
  <c r="C168" i="1"/>
  <c r="D196" i="1"/>
  <c r="I168" i="1"/>
  <c r="C194" i="1"/>
  <c r="D222" i="1"/>
  <c r="C188" i="1"/>
  <c r="D216" i="1"/>
  <c r="C209" i="1"/>
  <c r="L209" i="1" s="1"/>
  <c r="C165" i="1"/>
  <c r="L165" i="1" s="1"/>
  <c r="D193" i="1"/>
  <c r="I193" i="1" s="1"/>
  <c r="C158" i="1"/>
  <c r="D186" i="1"/>
  <c r="I158" i="1"/>
  <c r="C148" i="1"/>
  <c r="D176" i="1"/>
  <c r="I148" i="1"/>
  <c r="C187" i="1"/>
  <c r="D215" i="1"/>
  <c r="I147" i="1"/>
  <c r="E175" i="1"/>
  <c r="I198" i="1"/>
  <c r="E226" i="1"/>
  <c r="L159" i="1"/>
  <c r="E201" i="1"/>
  <c r="I194" i="1"/>
  <c r="E222" i="1"/>
  <c r="I145" i="1"/>
  <c r="C164" i="1"/>
  <c r="D192" i="1"/>
  <c r="I164" i="1"/>
  <c r="C189" i="1"/>
  <c r="D217" i="1"/>
  <c r="D218" i="1"/>
  <c r="I189" i="1"/>
  <c r="E217" i="1"/>
  <c r="I155" i="1"/>
  <c r="E183" i="1"/>
  <c r="C155" i="1"/>
  <c r="C198" i="1"/>
  <c r="D226" i="1"/>
  <c r="C167" i="1"/>
  <c r="D195" i="1"/>
  <c r="I187" i="1"/>
  <c r="E215" i="1"/>
  <c r="I178" i="1"/>
  <c r="E206" i="1"/>
  <c r="I162" i="1"/>
  <c r="L162" i="1" s="1"/>
  <c r="E190" i="1"/>
  <c r="C190" i="1" s="1"/>
  <c r="E221" i="1"/>
  <c r="C154" i="1"/>
  <c r="D182" i="1"/>
  <c r="I154" i="1"/>
  <c r="I167" i="1"/>
  <c r="E195" i="1"/>
  <c r="L219" i="1" l="1"/>
  <c r="C226" i="1"/>
  <c r="C207" i="1"/>
  <c r="I217" i="1"/>
  <c r="C225" i="1"/>
  <c r="L197" i="1"/>
  <c r="C212" i="1"/>
  <c r="L184" i="1"/>
  <c r="L147" i="1"/>
  <c r="I202" i="1"/>
  <c r="C205" i="1"/>
  <c r="L177" i="1"/>
  <c r="L189" i="1"/>
  <c r="I216" i="1"/>
  <c r="I206" i="1"/>
  <c r="L158" i="1"/>
  <c r="I215" i="1"/>
  <c r="I222" i="1"/>
  <c r="L190" i="1"/>
  <c r="C182" i="1"/>
  <c r="D210" i="1"/>
  <c r="I182" i="1"/>
  <c r="L115" i="1"/>
  <c r="C215" i="1"/>
  <c r="L129" i="1"/>
  <c r="C173" i="1"/>
  <c r="D201" i="1"/>
  <c r="C201" i="1" s="1"/>
  <c r="L154" i="1"/>
  <c r="L187" i="1"/>
  <c r="I225" i="1"/>
  <c r="C206" i="1"/>
  <c r="L178" i="1"/>
  <c r="C193" i="1"/>
  <c r="L193" i="1" s="1"/>
  <c r="D221" i="1"/>
  <c r="C221" i="1" s="1"/>
  <c r="I207" i="1"/>
  <c r="L207" i="1" s="1"/>
  <c r="E203" i="1"/>
  <c r="I203" i="1" s="1"/>
  <c r="I175" i="1"/>
  <c r="L168" i="1"/>
  <c r="D223" i="1"/>
  <c r="C223" i="1" s="1"/>
  <c r="C195" i="1"/>
  <c r="L195" i="1" s="1"/>
  <c r="L167" i="1"/>
  <c r="L164" i="1"/>
  <c r="L188" i="1"/>
  <c r="L174" i="1"/>
  <c r="L157" i="1"/>
  <c r="L179" i="1"/>
  <c r="I173" i="1"/>
  <c r="C176" i="1"/>
  <c r="D204" i="1"/>
  <c r="I176" i="1"/>
  <c r="C216" i="1"/>
  <c r="C202" i="1"/>
  <c r="L202" i="1" s="1"/>
  <c r="C180" i="1"/>
  <c r="D208" i="1"/>
  <c r="I180" i="1"/>
  <c r="L152" i="1"/>
  <c r="C192" i="1"/>
  <c r="D220" i="1"/>
  <c r="I192" i="1"/>
  <c r="C222" i="1"/>
  <c r="L222" i="1" s="1"/>
  <c r="I185" i="1"/>
  <c r="E213" i="1"/>
  <c r="C185" i="1"/>
  <c r="L198" i="1"/>
  <c r="L194" i="1"/>
  <c r="I212" i="1"/>
  <c r="I205" i="1"/>
  <c r="L205" i="1" s="1"/>
  <c r="L155" i="1"/>
  <c r="C217" i="1"/>
  <c r="I226" i="1"/>
  <c r="L226" i="1" s="1"/>
  <c r="L117" i="1"/>
  <c r="J143" i="1"/>
  <c r="L225" i="1"/>
  <c r="E223" i="1"/>
  <c r="I195" i="1"/>
  <c r="C196" i="1"/>
  <c r="D224" i="1"/>
  <c r="I196" i="1"/>
  <c r="I183" i="1"/>
  <c r="E211" i="1"/>
  <c r="C183" i="1"/>
  <c r="C186" i="1"/>
  <c r="D214" i="1"/>
  <c r="I186" i="1"/>
  <c r="I190" i="1"/>
  <c r="E218" i="1"/>
  <c r="I218" i="1" s="1"/>
  <c r="D203" i="1"/>
  <c r="C175" i="1"/>
  <c r="L185" i="1" l="1"/>
  <c r="L215" i="1"/>
  <c r="L183" i="1"/>
  <c r="C218" i="1"/>
  <c r="L218" i="1" s="1"/>
  <c r="L217" i="1"/>
  <c r="L216" i="1"/>
  <c r="I201" i="1"/>
  <c r="L192" i="1"/>
  <c r="L182" i="1"/>
  <c r="L180" i="1"/>
  <c r="L175" i="1"/>
  <c r="L206" i="1"/>
  <c r="I221" i="1"/>
  <c r="L221" i="1" s="1"/>
  <c r="L212" i="1"/>
  <c r="J171" i="1"/>
  <c r="L145" i="1"/>
  <c r="L186" i="1"/>
  <c r="C204" i="1"/>
  <c r="I204" i="1"/>
  <c r="C214" i="1"/>
  <c r="I214" i="1"/>
  <c r="L143" i="1"/>
  <c r="L176" i="1"/>
  <c r="C203" i="1"/>
  <c r="I211" i="1"/>
  <c r="C211" i="1"/>
  <c r="L211" i="1" s="1"/>
  <c r="I213" i="1"/>
  <c r="C213" i="1"/>
  <c r="L148" i="1"/>
  <c r="C210" i="1"/>
  <c r="I210" i="1"/>
  <c r="C224" i="1"/>
  <c r="I224" i="1"/>
  <c r="L196" i="1"/>
  <c r="I223" i="1"/>
  <c r="L223" i="1" s="1"/>
  <c r="C220" i="1"/>
  <c r="I220" i="1"/>
  <c r="C208" i="1"/>
  <c r="I208" i="1"/>
  <c r="F39" i="1" l="1"/>
  <c r="E54" i="1"/>
  <c r="E37" i="1"/>
  <c r="E38" i="1"/>
  <c r="E44" i="1"/>
  <c r="E47" i="1"/>
  <c r="E46" i="1"/>
  <c r="E31" i="1"/>
  <c r="L214" i="1"/>
  <c r="L171" i="1"/>
  <c r="L213" i="1"/>
  <c r="L220" i="1"/>
  <c r="L173" i="1"/>
  <c r="J199" i="1"/>
  <c r="E55" i="1"/>
  <c r="F43" i="1"/>
  <c r="F55" i="1"/>
  <c r="I53" i="1"/>
  <c r="E35" i="1"/>
  <c r="E56" i="1"/>
  <c r="F33" i="1"/>
  <c r="E53" i="1"/>
  <c r="E32" i="1"/>
  <c r="E41" i="1"/>
  <c r="E51" i="1"/>
  <c r="F46" i="1"/>
  <c r="F45" i="1"/>
  <c r="F54" i="1"/>
  <c r="F44" i="1"/>
  <c r="F51" i="1"/>
  <c r="F32" i="1"/>
  <c r="F38" i="1"/>
  <c r="F37" i="1"/>
  <c r="F35" i="1"/>
  <c r="E45" i="1"/>
  <c r="E48" i="1"/>
  <c r="E33" i="1"/>
  <c r="E40" i="1"/>
  <c r="E52" i="1"/>
  <c r="E42" i="1"/>
  <c r="E43" i="1"/>
  <c r="L224" i="1"/>
  <c r="F56" i="1"/>
  <c r="E50" i="1"/>
  <c r="F48" i="1"/>
  <c r="F50" i="1"/>
  <c r="F41" i="1"/>
  <c r="F36" i="1"/>
  <c r="E49" i="1"/>
  <c r="L210" i="1"/>
  <c r="F34" i="1"/>
  <c r="F40" i="1"/>
  <c r="F53" i="1"/>
  <c r="F47" i="1"/>
  <c r="F42" i="1"/>
  <c r="E36" i="1"/>
  <c r="E34" i="1"/>
  <c r="F31" i="1"/>
  <c r="F49" i="1"/>
  <c r="E39" i="1"/>
  <c r="F52" i="1"/>
  <c r="L201" i="1"/>
  <c r="I49" i="1" l="1"/>
  <c r="F57" i="1"/>
  <c r="E57" i="1"/>
  <c r="L203" i="1"/>
  <c r="I43" i="1"/>
  <c r="I50" i="1"/>
  <c r="I42" i="1"/>
  <c r="I40" i="1"/>
  <c r="I41" i="1"/>
  <c r="I51" i="1"/>
  <c r="J227" i="1"/>
  <c r="I31" i="1"/>
  <c r="L204" i="1"/>
  <c r="I34" i="1"/>
  <c r="L208" i="1"/>
  <c r="I38" i="1"/>
  <c r="I37" i="1"/>
  <c r="I52" i="1"/>
  <c r="L199" i="1"/>
  <c r="I47" i="1"/>
  <c r="I54" i="1"/>
  <c r="I39" i="1"/>
  <c r="J38" i="1" l="1"/>
  <c r="J68" i="1" s="1" a="1"/>
  <c r="J68" i="1" s="1"/>
  <c r="J36" i="1"/>
  <c r="J66" i="1" s="1" a="1"/>
  <c r="J66" i="1" s="1"/>
  <c r="J48" i="1"/>
  <c r="J78" i="1" s="1" a="1"/>
  <c r="J78" i="1" s="1"/>
  <c r="J40" i="1"/>
  <c r="J70" i="1" s="1" a="1"/>
  <c r="J70" i="1" s="1"/>
  <c r="J34" i="1"/>
  <c r="J64" i="1" s="1" a="1"/>
  <c r="J64" i="1" s="1"/>
  <c r="I48" i="1"/>
  <c r="I33" i="1"/>
  <c r="I56" i="1"/>
  <c r="I35" i="1"/>
  <c r="I36" i="1"/>
  <c r="I44" i="1"/>
  <c r="I55" i="1"/>
  <c r="I45" i="1"/>
  <c r="I46" i="1"/>
  <c r="I32" i="1"/>
  <c r="J51" i="1"/>
  <c r="J81" i="1" s="1" a="1"/>
  <c r="J81" i="1" s="1"/>
  <c r="L227" i="1"/>
  <c r="J39" i="1"/>
  <c r="J69" i="1" s="1" a="1"/>
  <c r="J69" i="1" s="1"/>
  <c r="J50" i="1"/>
  <c r="J80" i="1" s="1" a="1"/>
  <c r="J80" i="1" s="1"/>
  <c r="J53" i="1"/>
  <c r="J83" i="1" s="1" a="1"/>
  <c r="J83" i="1" s="1"/>
  <c r="J43" i="1"/>
  <c r="J73" i="1" s="1" a="1"/>
  <c r="J73" i="1" s="1"/>
  <c r="J54" i="1"/>
  <c r="J84" i="1" s="1" a="1"/>
  <c r="J84" i="1" s="1"/>
  <c r="J46" i="1"/>
  <c r="J76" i="1" s="1" a="1"/>
  <c r="J76" i="1" s="1"/>
  <c r="J45" i="1"/>
  <c r="J75" i="1" s="1" a="1"/>
  <c r="J75" i="1" s="1"/>
  <c r="J52" i="1"/>
  <c r="J82" i="1" s="1" a="1"/>
  <c r="J82" i="1" s="1"/>
  <c r="J33" i="1"/>
  <c r="J63" i="1" s="1" a="1"/>
  <c r="J63" i="1" s="1"/>
  <c r="J35" i="1"/>
  <c r="J65" i="1" s="1" a="1"/>
  <c r="J65" i="1" s="1"/>
  <c r="L75" i="1" l="1"/>
  <c r="L65" i="1"/>
  <c r="L66" i="1"/>
  <c r="L73" i="1"/>
  <c r="L84" i="1"/>
  <c r="L69" i="1"/>
  <c r="L63" i="1"/>
  <c r="L70" i="1"/>
  <c r="L68" i="1"/>
  <c r="L82" i="1"/>
  <c r="L78" i="1"/>
  <c r="L81" i="1"/>
  <c r="L64" i="1"/>
  <c r="L80" i="1"/>
  <c r="L76" i="1"/>
  <c r="L83" i="1"/>
  <c r="I57" i="1"/>
  <c r="J32" i="1"/>
  <c r="J62" i="1" s="1" a="1"/>
  <c r="J62" i="1" s="1"/>
  <c r="J42" i="1"/>
  <c r="J72" i="1" s="1" a="1"/>
  <c r="J72" i="1" s="1"/>
  <c r="J49" i="1"/>
  <c r="J79" i="1" s="1" a="1"/>
  <c r="J79" i="1" s="1"/>
  <c r="J44" i="1"/>
  <c r="J74" i="1" s="1" a="1"/>
  <c r="J74" i="1" s="1"/>
  <c r="J56" i="1"/>
  <c r="J86" i="1" s="1" a="1"/>
  <c r="J86" i="1" s="1"/>
  <c r="J37" i="1"/>
  <c r="J67" i="1" s="1" a="1"/>
  <c r="J67" i="1" s="1"/>
  <c r="J55" i="1"/>
  <c r="J85" i="1" s="1" a="1"/>
  <c r="J85" i="1" s="1"/>
  <c r="J47" i="1"/>
  <c r="J77" i="1" s="1" a="1"/>
  <c r="J77" i="1" s="1"/>
  <c r="J31" i="1"/>
  <c r="J61" i="1" s="1" a="1"/>
  <c r="J61" i="1" s="1"/>
  <c r="J41" i="1"/>
  <c r="J71" i="1" s="1" a="1"/>
  <c r="J71" i="1" s="1"/>
  <c r="M35" i="1" l="1"/>
  <c r="L77" i="1"/>
  <c r="M47" i="1"/>
  <c r="L86" i="1"/>
  <c r="M56" i="1"/>
  <c r="L72" i="1"/>
  <c r="M42" i="1"/>
  <c r="M45" i="1"/>
  <c r="L79" i="1"/>
  <c r="M49" i="1"/>
  <c r="L67" i="1"/>
  <c r="M37" i="1"/>
  <c r="L62" i="1"/>
  <c r="M32" i="1"/>
  <c r="M48" i="1"/>
  <c r="M50" i="1"/>
  <c r="M34" i="1"/>
  <c r="M51" i="1"/>
  <c r="M38" i="1"/>
  <c r="M33" i="1"/>
  <c r="L74" i="1"/>
  <c r="M44" i="1"/>
  <c r="M52" i="1"/>
  <c r="M53" i="1"/>
  <c r="M39" i="1"/>
  <c r="M54" i="1"/>
  <c r="M36" i="1"/>
  <c r="L71" i="1"/>
  <c r="M41" i="1"/>
  <c r="M40" i="1"/>
  <c r="L85" i="1"/>
  <c r="M55" i="1"/>
  <c r="M43" i="1"/>
  <c r="L61" i="1"/>
  <c r="J87" i="1"/>
  <c r="O34" i="1" s="1"/>
  <c r="M31" i="1"/>
  <c r="M46" i="1"/>
  <c r="J57" i="1"/>
  <c r="O31" i="1" l="1"/>
  <c r="O53" i="1"/>
  <c r="O46" i="1"/>
  <c r="N38" i="1"/>
  <c r="O35" i="1"/>
  <c r="O42" i="1"/>
  <c r="J229" i="1"/>
  <c r="O45" i="1"/>
  <c r="O51" i="1"/>
  <c r="O50" i="1"/>
  <c r="O54" i="1"/>
  <c r="N48" i="1"/>
  <c r="N35" i="1"/>
  <c r="N43" i="1"/>
  <c r="N36" i="1"/>
  <c r="O40" i="1"/>
  <c r="O37" i="1"/>
  <c r="O56" i="1"/>
  <c r="N34" i="1"/>
  <c r="O44" i="1"/>
  <c r="N37" i="1"/>
  <c r="N56" i="1"/>
  <c r="O43" i="1"/>
  <c r="O38" i="1"/>
  <c r="O47" i="1"/>
  <c r="N44" i="1"/>
  <c r="N50" i="1"/>
  <c r="N47" i="1"/>
  <c r="O32" i="1"/>
  <c r="N39" i="1"/>
  <c r="N54" i="1"/>
  <c r="O33" i="1"/>
  <c r="O41" i="1"/>
  <c r="O48" i="1"/>
  <c r="N46" i="1"/>
  <c r="L87" i="1"/>
  <c r="P33" i="1" s="1"/>
  <c r="N31" i="1"/>
  <c r="N55" i="1"/>
  <c r="N45" i="1"/>
  <c r="N33" i="1"/>
  <c r="N42" i="1"/>
  <c r="O55" i="1"/>
  <c r="N51" i="1"/>
  <c r="N41" i="1"/>
  <c r="O36" i="1"/>
  <c r="O49" i="1"/>
  <c r="M57" i="1"/>
  <c r="N53" i="1"/>
  <c r="N52" i="1"/>
  <c r="N32" i="1"/>
  <c r="N40" i="1"/>
  <c r="O39" i="1"/>
  <c r="O52" i="1"/>
  <c r="N49" i="1"/>
  <c r="P51" i="1" l="1"/>
  <c r="P54" i="1"/>
  <c r="P41" i="1"/>
  <c r="P44" i="1"/>
  <c r="P43" i="1"/>
  <c r="P38" i="1"/>
  <c r="P35" i="1"/>
  <c r="P36" i="1"/>
  <c r="P53" i="1"/>
  <c r="P49" i="1"/>
  <c r="P47" i="1"/>
  <c r="P31" i="1"/>
  <c r="P32" i="1"/>
  <c r="P39" i="1"/>
  <c r="L229" i="1"/>
  <c r="I229" i="1" s="1"/>
  <c r="F15" i="1" s="1"/>
  <c r="P48" i="1"/>
  <c r="O57" i="1"/>
  <c r="P45" i="1"/>
  <c r="P34" i="1"/>
  <c r="P52" i="1"/>
  <c r="P56" i="1"/>
  <c r="P40" i="1"/>
  <c r="P37" i="1"/>
  <c r="N57" i="1"/>
  <c r="P42" i="1"/>
  <c r="P46" i="1"/>
  <c r="P50" i="1"/>
  <c r="P55" i="1"/>
  <c r="P57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<sst xmlns="http://schemas.openxmlformats.org/spreadsheetml/2006/main" count="271" uniqueCount="52">
  <si>
    <t>[START]</t>
  </si>
  <si>
    <t>GL</t>
  </si>
  <si>
    <t>Interior</t>
  </si>
  <si>
    <t>GFA</t>
  </si>
  <si>
    <t>NLA</t>
  </si>
  <si>
    <t>Efficiency</t>
  </si>
  <si>
    <t>Ground Floor</t>
  </si>
  <si>
    <t>Total</t>
  </si>
  <si>
    <t>[UNIT MIX]</t>
  </si>
  <si>
    <t>Ground Unit Mix</t>
  </si>
  <si>
    <t>Drive-Up Mix</t>
  </si>
  <si>
    <t>Total Unit Mix</t>
  </si>
  <si>
    <t>Type</t>
  </si>
  <si>
    <t>% Alloc</t>
  </si>
  <si>
    <t>by Unit</t>
  </si>
  <si>
    <t>[DRIVE UP]</t>
  </si>
  <si>
    <t>Width</t>
  </si>
  <si>
    <t>Depth</t>
  </si>
  <si>
    <t>Unit SM</t>
  </si>
  <si>
    <t>Total SM</t>
  </si>
  <si>
    <t># Units</t>
  </si>
  <si>
    <t>[GL]</t>
  </si>
  <si>
    <t>[L2]</t>
  </si>
  <si>
    <t>[L4]</t>
  </si>
  <si>
    <t>[END]</t>
  </si>
  <si>
    <t>UNITS:</t>
  </si>
  <si>
    <t>Drive-Up</t>
  </si>
  <si>
    <t>UNIT MIX GENERATOR</t>
  </si>
  <si>
    <t>Summary</t>
  </si>
  <si>
    <t>Building Area Inputs</t>
  </si>
  <si>
    <t>Unit Dimensions</t>
  </si>
  <si>
    <t>Upper Level Unit Mix</t>
  </si>
  <si>
    <t>by NLA</t>
  </si>
  <si>
    <t>Level</t>
  </si>
  <si>
    <t>Levels (Including Ground):</t>
  </si>
  <si>
    <t>NLA/Floor Estimate (sqm):</t>
  </si>
  <si>
    <t>Average Unit Size (sqm):</t>
  </si>
  <si>
    <t>1. Input the gross floor area for each level into cells D16:D21</t>
  </si>
  <si>
    <t>2. Modify your NLA efficiency ratio accordingly within cells F16:F21</t>
  </si>
  <si>
    <t>3. Modify your unit mix ratios for each respective unit type in cells D27:D52 (ground level), G27:G52 (upper level), and J27:J52 (drive-up)</t>
  </si>
  <si>
    <t>Formula Refs</t>
  </si>
  <si>
    <t>4. If specific unit sizes are required, modify unit dimensions from cells D57:D82 (width) and E57:E82 (depth)</t>
  </si>
  <si>
    <t>Total Gross Floor Area (sqm):</t>
  </si>
  <si>
    <t>Approx. Total NLA (sqm):</t>
  </si>
  <si>
    <t>Notes:</t>
  </si>
  <si>
    <t>Instructions:</t>
  </si>
  <si>
    <t>Blue cells = input cells</t>
  </si>
  <si>
    <t>All unit mix ratios should sum to 100%</t>
  </si>
  <si>
    <t>Gross floor areas have been input for example purposes</t>
  </si>
  <si>
    <t>Average Efficiency:</t>
  </si>
  <si>
    <t>All measurements are denoted in metric; dimensions can be changed accordingly for imperial measurements</t>
  </si>
  <si>
    <t>NLA calculations are approximate and may not directly align with ratio inputs due to rounding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</si>
</sst>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%"/>
    <numFmt numFmtId="166" formatCode="#,##0.0_);[Red]\(#,##0.0\)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 val="singleAccounting"/>
      <sz val="11"/>
      <color theme="1"/>
      <name val="Arial"/>
      <family val="2"/>
    </font>
    <font>
      <u val="singleAccounting"/>
      <sz val="11"/>
      <color theme="1"/>
      <name val="Arial"/>
      <family val="2"/>
    </font>
    <font>
      <b/>
      <u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u/>
      <sz val="11"/>
      <color theme="1"/>
      <name val="Arial"/>
      <family val="2"/>
    </font>
    <font>
      <sz val="11"/>
      <color rgb="FF0000FF"/>
      <name val="Arial"/>
      <family val="2"/>
    </font>
    <font>
      <b/>
      <u/>
      <sz val="11"/>
      <name val="Arial"/>
      <family val="2"/>
    </font>
    <font>
      <sz val="11"/>
      <color rgb="FF7030A0"/>
      <name val="Arial"/>
      <family val="2"/>
    </font>
    <font>
      <b/>
      <sz val="11"/>
      <name val="Arial"/>
      <family val="2"/>
    </font>
    <font>
      <b/>
      <sz val="2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1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Continuous"/>
    </xf>
    <xf numFmtId="0" fontId="5" fillId="0" borderId="4" xfId="0" applyFont="1" applyBorder="1" applyAlignment="1">
      <alignment horizontal="centerContinuous"/>
    </xf>
    <xf numFmtId="0" fontId="5" fillId="0" borderId="5" xfId="0" applyFont="1" applyBorder="1" applyAlignment="1">
      <alignment horizontal="centerContinuous"/>
    </xf>
    <xf numFmtId="0" fontId="5" fillId="0" borderId="0" xfId="0" applyFont="1" applyAlignment="1">
      <alignment horizontal="center"/>
    </xf>
    <xf numFmtId="0" fontId="6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6" fillId="0" borderId="2" xfId="0" applyFont="1" applyBorder="1"/>
    <xf numFmtId="0" fontId="2" fillId="0" borderId="9" xfId="0" applyFont="1" applyBorder="1"/>
    <xf numFmtId="38" fontId="7" fillId="0" borderId="0" xfId="2" applyNumberFormat="1" applyFont="1"/>
    <xf numFmtId="0" fontId="2" fillId="0" borderId="9" xfId="0" quotePrefix="1" applyFont="1" applyBorder="1"/>
    <xf numFmtId="0" fontId="2" fillId="0" borderId="10" xfId="0" applyFont="1" applyBorder="1"/>
    <xf numFmtId="0" fontId="7" fillId="0" borderId="2" xfId="0" applyFont="1" applyBorder="1"/>
    <xf numFmtId="3" fontId="7" fillId="0" borderId="0" xfId="2" applyNumberFormat="1" applyFont="1"/>
    <xf numFmtId="165" fontId="7" fillId="0" borderId="0" xfId="0" applyNumberFormat="1" applyFont="1"/>
    <xf numFmtId="0" fontId="2" fillId="0" borderId="9" xfId="0" quotePrefix="1" applyFont="1" applyBorder="1" applyAlignment="1">
      <alignment horizontal="left"/>
    </xf>
    <xf numFmtId="0" fontId="8" fillId="0" borderId="0" xfId="0" applyFont="1"/>
    <xf numFmtId="0" fontId="2" fillId="0" borderId="7" xfId="0" applyFont="1" applyBorder="1"/>
    <xf numFmtId="0" fontId="2" fillId="0" borderId="8" xfId="0" applyFont="1" applyBorder="1"/>
    <xf numFmtId="0" fontId="2" fillId="0" borderId="6" xfId="0" applyFont="1" applyBorder="1"/>
    <xf numFmtId="40" fontId="7" fillId="0" borderId="0" xfId="2" applyNumberFormat="1" applyFont="1"/>
    <xf numFmtId="0" fontId="9" fillId="0" borderId="11" xfId="0" applyFont="1" applyBorder="1"/>
    <xf numFmtId="0" fontId="3" fillId="0" borderId="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Alignment="1">
      <alignment horizontal="left"/>
    </xf>
    <xf numFmtId="37" fontId="10" fillId="2" borderId="0" xfId="3" applyNumberFormat="1" applyFont="1" applyFill="1" applyBorder="1" applyAlignment="1">
      <alignment horizontal="left"/>
    </xf>
    <xf numFmtId="37" fontId="7" fillId="0" borderId="0" xfId="3" applyNumberFormat="1" applyFont="1" applyBorder="1" applyAlignment="1">
      <alignment horizontal="left"/>
    </xf>
    <xf numFmtId="165" fontId="10" fillId="2" borderId="10" xfId="1" applyNumberFormat="1" applyFont="1" applyFill="1" applyBorder="1" applyAlignment="1">
      <alignment horizontal="left"/>
    </xf>
    <xf numFmtId="9" fontId="10" fillId="0" borderId="0" xfId="1" applyFont="1" applyFill="1" applyBorder="1" applyAlignment="1">
      <alignment horizontal="left"/>
    </xf>
    <xf numFmtId="37" fontId="10" fillId="0" borderId="0" xfId="3" applyNumberFormat="1" applyFont="1" applyFill="1" applyBorder="1" applyAlignment="1">
      <alignment horizontal="left"/>
    </xf>
    <xf numFmtId="37" fontId="7" fillId="0" borderId="0" xfId="3" applyNumberFormat="1" applyFont="1" applyFill="1" applyBorder="1" applyAlignment="1">
      <alignment horizontal="left"/>
    </xf>
    <xf numFmtId="165" fontId="10" fillId="0" borderId="10" xfId="1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37" fontId="10" fillId="0" borderId="1" xfId="3" applyNumberFormat="1" applyFont="1" applyFill="1" applyBorder="1" applyAlignment="1">
      <alignment horizontal="left"/>
    </xf>
    <xf numFmtId="37" fontId="7" fillId="0" borderId="1" xfId="3" applyNumberFormat="1" applyFont="1" applyFill="1" applyBorder="1" applyAlignment="1">
      <alignment horizontal="left"/>
    </xf>
    <xf numFmtId="165" fontId="10" fillId="0" borderId="12" xfId="1" applyNumberFormat="1" applyFont="1" applyFill="1" applyBorder="1" applyAlignment="1">
      <alignment horizontal="left"/>
    </xf>
    <xf numFmtId="9" fontId="3" fillId="0" borderId="6" xfId="0" applyNumberFormat="1" applyFont="1" applyBorder="1"/>
    <xf numFmtId="37" fontId="3" fillId="0" borderId="7" xfId="3" applyNumberFormat="1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3" xfId="0" applyFont="1" applyBorder="1"/>
    <xf numFmtId="0" fontId="4" fillId="0" borderId="4" xfId="0" applyFont="1" applyBorder="1" applyAlignment="1">
      <alignment horizontal="centerContinuous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Continuous"/>
    </xf>
    <xf numFmtId="9" fontId="3" fillId="0" borderId="0" xfId="0" applyNumberFormat="1" applyFont="1"/>
    <xf numFmtId="0" fontId="3" fillId="0" borderId="11" xfId="0" applyFont="1" applyBorder="1"/>
    <xf numFmtId="0" fontId="3" fillId="0" borderId="1" xfId="0" applyFont="1" applyBorder="1" applyAlignment="1">
      <alignment horizontal="center"/>
    </xf>
    <xf numFmtId="9" fontId="3" fillId="0" borderId="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65" fontId="10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0" xfId="1" applyNumberFormat="1" applyFont="1" applyFill="1" applyBorder="1" applyAlignment="1">
      <alignment horizontal="center"/>
    </xf>
    <xf numFmtId="0" fontId="2" fillId="0" borderId="11" xfId="0" applyFont="1" applyBorder="1"/>
    <xf numFmtId="165" fontId="10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2" fillId="0" borderId="1" xfId="1" applyNumberFormat="1" applyFont="1" applyFill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9" fontId="3" fillId="0" borderId="7" xfId="0" applyNumberFormat="1" applyFont="1" applyBorder="1" applyAlignment="1">
      <alignment horizontal="center"/>
    </xf>
    <xf numFmtId="9" fontId="3" fillId="0" borderId="7" xfId="1" applyFont="1" applyFill="1" applyBorder="1" applyAlignment="1">
      <alignment horizontal="center"/>
    </xf>
    <xf numFmtId="9" fontId="3" fillId="0" borderId="7" xfId="1" applyFont="1" applyBorder="1" applyAlignment="1">
      <alignment horizontal="center"/>
    </xf>
    <xf numFmtId="9" fontId="3" fillId="0" borderId="8" xfId="1" applyFont="1" applyFill="1" applyBorder="1" applyAlignment="1">
      <alignment horizontal="center"/>
    </xf>
    <xf numFmtId="9" fontId="3" fillId="0" borderId="0" xfId="0" applyNumberFormat="1" applyFont="1" applyAlignment="1">
      <alignment horizontal="center"/>
    </xf>
    <xf numFmtId="9" fontId="3" fillId="0" borderId="0" xfId="1" applyFont="1" applyFill="1" applyBorder="1" applyAlignment="1">
      <alignment horizontal="center"/>
    </xf>
    <xf numFmtId="9" fontId="3" fillId="0" borderId="0" xfId="1" applyFont="1" applyBorder="1" applyAlignment="1">
      <alignment horizontal="center"/>
    </xf>
    <xf numFmtId="9" fontId="2" fillId="0" borderId="0" xfId="0" applyNumberFormat="1" applyFont="1"/>
    <xf numFmtId="0" fontId="11" fillId="3" borderId="13" xfId="4" applyFont="1" applyFill="1" applyBorder="1" applyAlignment="1">
      <alignment horizontal="left" wrapText="1"/>
    </xf>
    <xf numFmtId="38" fontId="11" fillId="3" borderId="14" xfId="4" applyNumberFormat="1" applyFont="1" applyFill="1" applyBorder="1" applyAlignment="1">
      <alignment horizontal="center" wrapText="1"/>
    </xf>
    <xf numFmtId="38" fontId="11" fillId="3" borderId="14" xfId="4" applyNumberFormat="1" applyFont="1" applyFill="1" applyBorder="1" applyAlignment="1">
      <alignment horizontal="center"/>
    </xf>
    <xf numFmtId="0" fontId="11" fillId="3" borderId="14" xfId="4" applyFont="1" applyFill="1" applyBorder="1" applyAlignment="1">
      <alignment horizontal="center" wrapText="1"/>
    </xf>
    <xf numFmtId="38" fontId="11" fillId="3" borderId="15" xfId="4" applyNumberFormat="1" applyFont="1" applyFill="1" applyBorder="1" applyAlignment="1">
      <alignment horizontal="center" wrapText="1"/>
    </xf>
    <xf numFmtId="0" fontId="7" fillId="3" borderId="9" xfId="2" applyFont="1" applyFill="1" applyBorder="1"/>
    <xf numFmtId="166" fontId="10" fillId="3" borderId="0" xfId="2" applyNumberFormat="1" applyFont="1" applyFill="1" applyAlignment="1">
      <alignment horizontal="center"/>
    </xf>
    <xf numFmtId="38" fontId="7" fillId="3" borderId="0" xfId="2" applyNumberFormat="1" applyFont="1" applyFill="1" applyAlignment="1">
      <alignment horizontal="center"/>
    </xf>
    <xf numFmtId="0" fontId="7" fillId="3" borderId="0" xfId="2" applyFont="1" applyFill="1" applyAlignment="1">
      <alignment horizontal="center"/>
    </xf>
    <xf numFmtId="40" fontId="7" fillId="3" borderId="0" xfId="2" applyNumberFormat="1" applyFont="1" applyFill="1" applyAlignment="1">
      <alignment horizontal="center"/>
    </xf>
    <xf numFmtId="38" fontId="7" fillId="3" borderId="10" xfId="2" applyNumberFormat="1" applyFont="1" applyFill="1" applyBorder="1" applyAlignment="1">
      <alignment horizontal="center"/>
    </xf>
    <xf numFmtId="4" fontId="2" fillId="0" borderId="0" xfId="0" applyNumberFormat="1" applyFont="1"/>
    <xf numFmtId="40" fontId="7" fillId="3" borderId="1" xfId="2" applyNumberFormat="1" applyFont="1" applyFill="1" applyBorder="1" applyAlignment="1">
      <alignment horizontal="center"/>
    </xf>
    <xf numFmtId="38" fontId="7" fillId="3" borderId="12" xfId="2" applyNumberFormat="1" applyFont="1" applyFill="1" applyBorder="1" applyAlignment="1">
      <alignment horizontal="center"/>
    </xf>
    <xf numFmtId="38" fontId="10" fillId="3" borderId="0" xfId="2" applyNumberFormat="1" applyFont="1" applyFill="1" applyAlignment="1">
      <alignment horizontal="center"/>
    </xf>
    <xf numFmtId="0" fontId="10" fillId="3" borderId="0" xfId="2" applyFont="1" applyFill="1" applyAlignment="1">
      <alignment horizontal="center"/>
    </xf>
    <xf numFmtId="166" fontId="7" fillId="3" borderId="0" xfId="2" applyNumberFormat="1" applyFont="1" applyFill="1" applyAlignment="1">
      <alignment horizontal="center"/>
    </xf>
    <xf numFmtId="166" fontId="12" fillId="3" borderId="0" xfId="2" applyNumberFormat="1" applyFont="1" applyFill="1" applyAlignment="1">
      <alignment horizontal="center"/>
    </xf>
    <xf numFmtId="165" fontId="2" fillId="0" borderId="0" xfId="1" applyNumberFormat="1" applyFont="1"/>
    <xf numFmtId="38" fontId="7" fillId="0" borderId="0" xfId="2" applyNumberFormat="1" applyFont="1" applyAlignment="1">
      <alignment horizontal="center"/>
    </xf>
    <xf numFmtId="0" fontId="7" fillId="0" borderId="0" xfId="2" applyFont="1" applyAlignment="1">
      <alignment horizontal="center"/>
    </xf>
    <xf numFmtId="38" fontId="7" fillId="3" borderId="1" xfId="2" applyNumberFormat="1" applyFont="1" applyFill="1" applyBorder="1" applyAlignment="1">
      <alignment horizontal="center"/>
    </xf>
    <xf numFmtId="0" fontId="7" fillId="3" borderId="6" xfId="2" applyFont="1" applyFill="1" applyBorder="1"/>
    <xf numFmtId="38" fontId="10" fillId="3" borderId="7" xfId="2" applyNumberFormat="1" applyFont="1" applyFill="1" applyBorder="1"/>
    <xf numFmtId="38" fontId="10" fillId="3" borderId="7" xfId="2" applyNumberFormat="1" applyFont="1" applyFill="1" applyBorder="1" applyAlignment="1">
      <alignment horizontal="center"/>
    </xf>
    <xf numFmtId="0" fontId="10" fillId="3" borderId="7" xfId="2" applyFont="1" applyFill="1" applyBorder="1" applyAlignment="1">
      <alignment horizontal="center"/>
    </xf>
    <xf numFmtId="38" fontId="7" fillId="3" borderId="7" xfId="2" applyNumberFormat="1" applyFont="1" applyFill="1" applyBorder="1" applyAlignment="1">
      <alignment horizontal="center"/>
    </xf>
    <xf numFmtId="38" fontId="7" fillId="3" borderId="8" xfId="2" applyNumberFormat="1" applyFont="1" applyFill="1" applyBorder="1" applyAlignment="1">
      <alignment horizontal="center"/>
    </xf>
    <xf numFmtId="0" fontId="7" fillId="3" borderId="0" xfId="2" applyFont="1" applyFill="1"/>
    <xf numFmtId="0" fontId="13" fillId="3" borderId="13" xfId="2" applyFont="1" applyFill="1" applyBorder="1"/>
    <xf numFmtId="38" fontId="13" fillId="3" borderId="14" xfId="2" applyNumberFormat="1" applyFont="1" applyFill="1" applyBorder="1"/>
    <xf numFmtId="0" fontId="2" fillId="0" borderId="14" xfId="0" applyFont="1" applyBorder="1" applyAlignment="1">
      <alignment horizontal="center"/>
    </xf>
    <xf numFmtId="40" fontId="13" fillId="3" borderId="14" xfId="2" applyNumberFormat="1" applyFont="1" applyFill="1" applyBorder="1" applyAlignment="1">
      <alignment horizontal="center"/>
    </xf>
    <xf numFmtId="38" fontId="3" fillId="0" borderId="14" xfId="0" applyNumberFormat="1" applyFont="1" applyBorder="1" applyAlignment="1">
      <alignment horizontal="center"/>
    </xf>
    <xf numFmtId="38" fontId="3" fillId="0" borderId="15" xfId="0" applyNumberFormat="1" applyFont="1" applyBorder="1" applyAlignment="1">
      <alignment horizontal="center"/>
    </xf>
    <xf numFmtId="0" fontId="13" fillId="3" borderId="0" xfId="2" applyFont="1" applyFill="1" applyAlignment="1">
      <alignment horizontal="right"/>
    </xf>
    <xf numFmtId="0" fontId="3" fillId="0" borderId="9" xfId="0" applyFont="1" applyBorder="1"/>
    <xf numFmtId="0" fontId="3" fillId="0" borderId="6" xfId="0" applyFont="1" applyBorder="1"/>
    <xf numFmtId="0" fontId="14" fillId="0" borderId="0" xfId="0" applyFont="1" applyAlignment="1">
      <alignment horizontal="left" vertical="center"/>
    </xf>
    <xf numFmtId="0" fontId="6" fillId="0" borderId="9" xfId="0" applyFont="1" applyBorder="1" applyAlignment="1">
      <alignment horizontal="left"/>
    </xf>
    <xf numFmtId="38" fontId="13" fillId="0" borderId="10" xfId="2" applyNumberFormat="1" applyFont="1" applyBorder="1"/>
    <xf numFmtId="3" fontId="13" fillId="0" borderId="10" xfId="2" applyNumberFormat="1" applyFont="1" applyBorder="1"/>
    <xf numFmtId="165" fontId="13" fillId="0" borderId="10" xfId="0" applyNumberFormat="1" applyFont="1" applyBorder="1"/>
    <xf numFmtId="40" fontId="13" fillId="0" borderId="8" xfId="2" applyNumberFormat="1" applyFont="1" applyBorder="1"/>
  </cellXfs>
  <cellStyles count="5">
    <cellStyle name="Comma 2" xfId="3" xr:uid="{896F44F3-1DF0-47C9-85CD-095678ED0784}"/>
    <cellStyle name="Normal" xfId="0" builtinId="0"/>
    <cellStyle name="Normal 216 2 2" xfId="4" xr:uid="{856EA2BC-B1DD-4C9F-A4E7-430E1057FAD7}"/>
    <cellStyle name="Normal 216 4" xfId="2" xr:uid="{47258B6F-711E-4A4D-8B4E-B01EDB2A3AB3}"/>
    <cellStyle name="Percent" xfId="1" builtinId="5"/>
  </cellStyles>
  <dxfs count="1"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169001</xdr:colOff>
      <xdr:row>3</xdr:row>
      <xdr:rowOff>75928</xdr:rowOff>
    </xdr:from>
    <xdr:to>
      <xdr:col>5</xdr:col>
      <xdr:colOff>629769</xdr:colOff>
      <xdr:row>5</xdr:row>
      <xdr:rowOff>135680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0220C02-2844-90E9-7CD1-8888E6CA9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6024" y="334464"/>
          <a:ext cx="4115374" cy="108790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0688D-A42A-48F6-9DCF-B634FF191FD1}">
  <sheetPr codeName="Sheet1">
    <pageSetUpPr fitToPage="1"/>
  </sheetPr>
  <dimension ref="A2:Y229"/>
  <sheetViews>
    <sheetView showGridLines="0" tabSelected="1" view="pageBreakPreview" topLeftCell="A30" zoomScale="70" zoomScaleNormal="80" zoomScaleSheetLayoutView="70" workbookViewId="0">
      <selection activeCell="U51" sqref="U51"/>
    </sheetView>
  </sheetViews>
  <sheetFormatPr defaultColWidth="8.88671875" defaultRowHeight="13.8" x14ac:dyDescent="0.25"/>
  <cols>
    <col min="1" max="2" width="8.88671875" style="1"/>
    <col min="3" max="3" width="30.77734375" style="1" customWidth="1"/>
    <col min="4" max="4" width="8.88671875" style="1"/>
    <col min="5" max="5" width="13.6640625" style="1" bestFit="1" customWidth="1"/>
    <col min="6" max="6" width="12.77734375" style="1" customWidth="1"/>
    <col min="7" max="7" width="2.77734375" style="1" customWidth="1"/>
    <col min="8" max="8" width="11" style="1" customWidth="1"/>
    <col min="9" max="10" width="8.88671875" style="1"/>
    <col min="11" max="11" width="2.77734375" style="1" customWidth="1"/>
    <col min="12" max="12" width="9.88671875" style="1" customWidth="1"/>
    <col min="13" max="13" width="11.5546875" style="1" customWidth="1"/>
    <col min="14" max="14" width="8.88671875" style="1"/>
    <col min="15" max="15" width="13.109375" style="1" bestFit="1" customWidth="1"/>
    <col min="16" max="16" width="9.44140625" style="1" bestFit="1" customWidth="1"/>
    <col min="17" max="17" width="8.88671875" style="1"/>
    <col min="18" max="18" width="15.6640625" style="1" bestFit="1" customWidth="1"/>
    <col min="19" max="19" width="8.88671875" style="1"/>
    <col min="20" max="20" width="19.88671875" style="1" customWidth="1"/>
    <col min="21" max="21" width="14.109375" style="1" customWidth="1"/>
    <col min="22" max="22" width="12.88671875" style="1" customWidth="1"/>
    <col min="23" max="23" width="11" style="1" bestFit="1" customWidth="1"/>
    <col min="24" max="24" width="8.88671875" style="1"/>
    <col min="25" max="25" width="18.88671875" style="1" customWidth="1"/>
    <col min="26" max="16384" width="8.88671875" style="1"/>
  </cols>
  <sheetData>
    <row r="2" spans="1:25" ht="6.6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Q2" s="2"/>
      <c r="R2" s="2"/>
      <c r="S2" s="2"/>
      <c r="T2" s="2"/>
      <c r="U2" s="2"/>
      <c r="V2" s="2"/>
      <c r="W2" s="2"/>
    </row>
    <row r="3" spans="1:25" ht="14.4" hidden="1" x14ac:dyDescent="0.3">
      <c r="C3" s="3"/>
      <c r="D3" s="2"/>
      <c r="E3" s="2"/>
      <c r="F3" s="2"/>
      <c r="G3" s="2"/>
      <c r="H3" s="2"/>
      <c r="I3" s="2"/>
      <c r="J3" s="2"/>
      <c r="K3" s="2"/>
      <c r="M3" s="2"/>
      <c r="N3" s="2"/>
      <c r="O3"/>
      <c r="P3" s="2"/>
      <c r="Q3" s="2"/>
      <c r="R3" s="2"/>
      <c r="S3" s="2"/>
      <c r="T3" s="2"/>
      <c r="U3" s="2"/>
      <c r="V3" s="2"/>
      <c r="W3" s="2"/>
    </row>
    <row r="4" spans="1:25" ht="66" customHeight="1" x14ac:dyDescent="0.25">
      <c r="C4" s="3"/>
      <c r="D4" s="2"/>
      <c r="E4" s="2"/>
      <c r="F4" s="2"/>
      <c r="G4" s="2"/>
      <c r="H4" s="2"/>
      <c r="I4" s="2"/>
      <c r="J4" s="2"/>
      <c r="K4" s="2"/>
      <c r="L4" s="109" t="s">
        <v>27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5" x14ac:dyDescent="0.25">
      <c r="C5" s="3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5" x14ac:dyDescent="0.25"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8" spans="1:25" ht="14.4" thickBot="1" x14ac:dyDescent="0.3"/>
    <row r="9" spans="1:25" ht="17.399999999999999" x14ac:dyDescent="0.55000000000000004">
      <c r="A9" s="1" t="s">
        <v>0</v>
      </c>
      <c r="C9" s="4" t="s">
        <v>28</v>
      </c>
      <c r="D9" s="5"/>
      <c r="E9" s="5"/>
      <c r="F9" s="6"/>
      <c r="G9" s="7"/>
      <c r="L9" s="8" t="s">
        <v>45</v>
      </c>
      <c r="M9" s="9"/>
      <c r="N9" s="9"/>
      <c r="O9" s="9"/>
      <c r="P9" s="9"/>
      <c r="Q9" s="9"/>
      <c r="R9" s="9"/>
      <c r="S9" s="9"/>
      <c r="T9" s="9"/>
      <c r="U9" s="9"/>
      <c r="V9" s="10"/>
      <c r="Y9" s="11" t="s">
        <v>40</v>
      </c>
    </row>
    <row r="10" spans="1:25" x14ac:dyDescent="0.25">
      <c r="C10" s="107" t="s">
        <v>42</v>
      </c>
      <c r="F10" s="111">
        <f>D26</f>
        <v>3000</v>
      </c>
      <c r="G10" s="13"/>
      <c r="L10" s="14" t="s">
        <v>37</v>
      </c>
      <c r="V10" s="15"/>
      <c r="Y10" s="16" t="s">
        <v>26</v>
      </c>
    </row>
    <row r="11" spans="1:25" x14ac:dyDescent="0.25">
      <c r="C11" s="107" t="s">
        <v>34</v>
      </c>
      <c r="F11" s="112">
        <f>COUNTIF(D22:D25,"&gt;"&amp;0)+1</f>
        <v>2</v>
      </c>
      <c r="G11" s="17"/>
      <c r="L11" s="14" t="s">
        <v>38</v>
      </c>
      <c r="V11" s="15"/>
      <c r="Y11" s="16" t="s">
        <v>1</v>
      </c>
    </row>
    <row r="12" spans="1:25" x14ac:dyDescent="0.25">
      <c r="C12" s="107" t="s">
        <v>49</v>
      </c>
      <c r="F12" s="113">
        <f>IFERROR(E26/D26,0)</f>
        <v>0.79666666666666663</v>
      </c>
      <c r="G12" s="18"/>
      <c r="L12" s="19" t="s">
        <v>39</v>
      </c>
      <c r="V12" s="15"/>
      <c r="Y12" s="16" t="s">
        <v>26</v>
      </c>
    </row>
    <row r="13" spans="1:25" x14ac:dyDescent="0.25">
      <c r="C13" s="107" t="s">
        <v>43</v>
      </c>
      <c r="F13" s="111">
        <f>F10*F12</f>
        <v>2390</v>
      </c>
      <c r="G13" s="13"/>
      <c r="I13" s="20"/>
      <c r="L13" s="19" t="s">
        <v>41</v>
      </c>
      <c r="V13" s="15"/>
      <c r="Y13" s="16" t="s">
        <v>2</v>
      </c>
    </row>
    <row r="14" spans="1:25" x14ac:dyDescent="0.25">
      <c r="C14" s="107" t="s">
        <v>35</v>
      </c>
      <c r="F14" s="111">
        <f>F13/F11</f>
        <v>1195</v>
      </c>
      <c r="G14" s="13"/>
      <c r="L14" s="12"/>
      <c r="V14" s="15"/>
    </row>
    <row r="15" spans="1:25" ht="14.4" thickBot="1" x14ac:dyDescent="0.3">
      <c r="C15" s="108" t="s">
        <v>36</v>
      </c>
      <c r="D15" s="21"/>
      <c r="E15" s="21"/>
      <c r="F15" s="114">
        <f ca="1">IFERROR(I229,0)</f>
        <v>7.6771844660194173</v>
      </c>
      <c r="G15" s="24"/>
      <c r="L15" s="110" t="s">
        <v>44</v>
      </c>
      <c r="V15" s="15"/>
    </row>
    <row r="16" spans="1:25" x14ac:dyDescent="0.25">
      <c r="L16" s="37" t="s">
        <v>46</v>
      </c>
      <c r="V16" s="15"/>
    </row>
    <row r="17" spans="1:22" ht="14.4" thickBot="1" x14ac:dyDescent="0.3">
      <c r="L17" s="37" t="s">
        <v>47</v>
      </c>
      <c r="V17" s="15"/>
    </row>
    <row r="18" spans="1:22" ht="17.399999999999999" x14ac:dyDescent="0.55000000000000004">
      <c r="C18" s="4" t="s">
        <v>29</v>
      </c>
      <c r="D18" s="5"/>
      <c r="E18" s="5"/>
      <c r="F18" s="6"/>
      <c r="G18" s="7"/>
      <c r="L18" s="12" t="s">
        <v>50</v>
      </c>
      <c r="V18" s="15"/>
    </row>
    <row r="19" spans="1:22" ht="12" customHeight="1" x14ac:dyDescent="0.25">
      <c r="C19" s="25"/>
      <c r="D19" s="26" t="s">
        <v>3</v>
      </c>
      <c r="E19" s="26" t="s">
        <v>4</v>
      </c>
      <c r="F19" s="27" t="s">
        <v>5</v>
      </c>
      <c r="G19" s="28"/>
      <c r="L19" s="12" t="s">
        <v>48</v>
      </c>
      <c r="V19" s="15"/>
    </row>
    <row r="20" spans="1:22" ht="14.4" thickBot="1" x14ac:dyDescent="0.3">
      <c r="C20" s="12" t="s">
        <v>26</v>
      </c>
      <c r="D20" s="29">
        <v>1000</v>
      </c>
      <c r="E20" s="30">
        <f t="shared" ref="E20:E25" si="0">D20*F20</f>
        <v>950</v>
      </c>
      <c r="F20" s="31">
        <v>0.95</v>
      </c>
      <c r="G20" s="32"/>
      <c r="L20" s="23" t="s">
        <v>51</v>
      </c>
      <c r="M20" s="21"/>
      <c r="N20" s="21"/>
      <c r="O20" s="21"/>
      <c r="P20" s="21"/>
      <c r="Q20" s="21"/>
      <c r="R20" s="21"/>
      <c r="S20" s="21"/>
      <c r="T20" s="21"/>
      <c r="U20" s="21"/>
      <c r="V20" s="22"/>
    </row>
    <row r="21" spans="1:22" x14ac:dyDescent="0.25">
      <c r="C21" s="12" t="s">
        <v>6</v>
      </c>
      <c r="D21" s="33">
        <v>1000</v>
      </c>
      <c r="E21" s="34">
        <f t="shared" si="0"/>
        <v>720</v>
      </c>
      <c r="F21" s="35">
        <v>0.72</v>
      </c>
      <c r="G21" s="32"/>
      <c r="L21" s="36"/>
      <c r="M21" s="36"/>
      <c r="N21" s="36"/>
    </row>
    <row r="22" spans="1:22" x14ac:dyDescent="0.25">
      <c r="C22" s="37">
        <v>1</v>
      </c>
      <c r="D22" s="33">
        <v>1000</v>
      </c>
      <c r="E22" s="34">
        <f t="shared" si="0"/>
        <v>720</v>
      </c>
      <c r="F22" s="35">
        <v>0.72</v>
      </c>
      <c r="G22" s="32"/>
      <c r="L22" s="36"/>
      <c r="M22" s="36"/>
      <c r="N22" s="36"/>
    </row>
    <row r="23" spans="1:22" x14ac:dyDescent="0.25">
      <c r="C23" s="37">
        <v>2</v>
      </c>
      <c r="D23" s="33">
        <v>0</v>
      </c>
      <c r="E23" s="34">
        <f t="shared" si="0"/>
        <v>0</v>
      </c>
      <c r="F23" s="35">
        <v>0</v>
      </c>
      <c r="G23" s="32"/>
      <c r="L23" s="36"/>
      <c r="M23" s="36"/>
      <c r="N23" s="36"/>
    </row>
    <row r="24" spans="1:22" x14ac:dyDescent="0.25">
      <c r="C24" s="37">
        <v>3</v>
      </c>
      <c r="D24" s="33">
        <v>0</v>
      </c>
      <c r="E24" s="34">
        <f t="shared" si="0"/>
        <v>0</v>
      </c>
      <c r="F24" s="35">
        <v>0</v>
      </c>
      <c r="G24" s="32"/>
      <c r="L24" s="36"/>
      <c r="M24" s="36"/>
      <c r="N24" s="36"/>
    </row>
    <row r="25" spans="1:22" x14ac:dyDescent="0.25">
      <c r="C25" s="38">
        <v>4</v>
      </c>
      <c r="D25" s="39">
        <v>0</v>
      </c>
      <c r="E25" s="40">
        <f t="shared" si="0"/>
        <v>0</v>
      </c>
      <c r="F25" s="41">
        <v>0</v>
      </c>
      <c r="G25" s="32"/>
      <c r="L25" s="36"/>
      <c r="M25" s="36"/>
      <c r="N25" s="36"/>
    </row>
    <row r="26" spans="1:22" ht="14.4" thickBot="1" x14ac:dyDescent="0.3">
      <c r="C26" s="42" t="s">
        <v>7</v>
      </c>
      <c r="D26" s="43">
        <f>SUM(D20:D25)</f>
        <v>3000</v>
      </c>
      <c r="E26" s="43">
        <f>SUM(E20:E25)</f>
        <v>2390</v>
      </c>
      <c r="F26" s="44"/>
      <c r="G26" s="36"/>
      <c r="L26" s="36"/>
      <c r="M26" s="36"/>
      <c r="N26" s="36"/>
    </row>
    <row r="27" spans="1:22" x14ac:dyDescent="0.25">
      <c r="L27" s="36"/>
      <c r="M27" s="36"/>
      <c r="N27" s="36"/>
    </row>
    <row r="28" spans="1:22" ht="14.4" thickBot="1" x14ac:dyDescent="0.3"/>
    <row r="29" spans="1:22" ht="17.399999999999999" x14ac:dyDescent="0.55000000000000004">
      <c r="A29" s="1" t="s">
        <v>8</v>
      </c>
      <c r="C29" s="45"/>
      <c r="D29" s="46" t="s">
        <v>9</v>
      </c>
      <c r="E29" s="46"/>
      <c r="F29" s="46"/>
      <c r="G29" s="47"/>
      <c r="H29" s="46" t="s">
        <v>31</v>
      </c>
      <c r="I29" s="46"/>
      <c r="J29" s="46"/>
      <c r="K29" s="46"/>
      <c r="L29" s="46" t="s">
        <v>10</v>
      </c>
      <c r="M29" s="46"/>
      <c r="N29" s="46"/>
      <c r="O29" s="46" t="s">
        <v>11</v>
      </c>
      <c r="P29" s="48"/>
      <c r="Q29" s="49"/>
    </row>
    <row r="30" spans="1:22" x14ac:dyDescent="0.25">
      <c r="C30" s="50" t="s">
        <v>30</v>
      </c>
      <c r="D30" s="51" t="s">
        <v>13</v>
      </c>
      <c r="E30" s="51" t="s">
        <v>32</v>
      </c>
      <c r="F30" s="51" t="s">
        <v>14</v>
      </c>
      <c r="G30" s="51"/>
      <c r="H30" s="51" t="s">
        <v>13</v>
      </c>
      <c r="I30" s="51" t="s">
        <v>32</v>
      </c>
      <c r="J30" s="51" t="s">
        <v>14</v>
      </c>
      <c r="K30" s="51"/>
      <c r="L30" s="52" t="s">
        <v>13</v>
      </c>
      <c r="M30" s="52" t="s">
        <v>32</v>
      </c>
      <c r="N30" s="52" t="s">
        <v>14</v>
      </c>
      <c r="O30" s="51" t="s">
        <v>32</v>
      </c>
      <c r="P30" s="53" t="s">
        <v>14</v>
      </c>
    </row>
    <row r="31" spans="1:22" x14ac:dyDescent="0.25">
      <c r="C31" s="12" t="str">
        <f>C61</f>
        <v>1x2</v>
      </c>
      <c r="D31" s="54">
        <v>0</v>
      </c>
      <c r="E31" s="55">
        <f t="shared" ref="E31:E56" ca="1" si="1">IFERROR(SUMIFS($J$61:$J$227,$C$61:$C$227,$C31,$F$61:$F$227,$Y$11,$H$61:$H$227,$Y$13)/SUMIFS($J$61:$J$227,$F$61:$F$227,$Y$11,$H$61:$H$227,$Y$13),0)</f>
        <v>0</v>
      </c>
      <c r="F31" s="55">
        <f t="shared" ref="F31:F56" ca="1" si="2">IFERROR(SUMIFS($L$61:$L$227,$C$61:$C$227,$C31,$F$61:$F$227,$Y$11,$H$61:$H$227,$Y$13)/SUMIFS($L$61:$L$227,$F$61:$F$227,$Y$11,$H$61:$H$227,$Y$13),0)</f>
        <v>0</v>
      </c>
      <c r="G31" s="55"/>
      <c r="H31" s="54">
        <v>0</v>
      </c>
      <c r="I31" s="55">
        <f t="shared" ref="I31:I56" ca="1" si="3">IFERROR(SUMIFS($J$61:$J$227,$C$61:$C$227,$C31,$F$61:$F$227,"&gt;="&amp;1,$H$61:$H$227,$Y$13)/SUMIFS($J$61:$J$227,$F$61:$F$227,"&gt;="&amp;1,$H$61:$H$227,$Y$13),0)</f>
        <v>0</v>
      </c>
      <c r="J31" s="55">
        <f t="shared" ref="J31:J56" ca="1" si="4">IFERROR(SUMIFS($L$61:$L$227,$C$61:$C$227,$C31,$F$61:$F$227,"&gt;="&amp;1,$H$61:$H$227,$Y$13)/SUMIFS($L$61:$L$227,$F$61:$F$227,"&gt;="&amp;1,$H$61:$H$227,$Y$13),0)</f>
        <v>0</v>
      </c>
      <c r="K31" s="55"/>
      <c r="L31" s="54">
        <v>0</v>
      </c>
      <c r="M31" s="55">
        <f t="shared" ref="M31:M56" ca="1" si="5">IFERROR(SUMIFS($J$61:$J$227,$C$61:$C$227,$C31,$F$61:$F$227,$Y$11,$H$61:$H$227,$Y$12)/SUMIFS($J$61:$J$227,$F$61:$F$227,$Y$11,$H$61:$H$227,$Y$12),0)</f>
        <v>0</v>
      </c>
      <c r="N31" s="55">
        <f t="shared" ref="N31:N56" ca="1" si="6">IFERROR(SUMIFS($L$61:$L$227,$C$61:$C$227,$C31,$F$61:$F$227,$Y$11,$H$61:$H$227,$Y$12)/SUMIFS($L$61:$L$227,$F$61:$F$227,$Y$11,$H$61:$H$227,$Y$12),0)</f>
        <v>0</v>
      </c>
      <c r="O31" s="55">
        <f t="shared" ref="O31:O56" ca="1" si="7">IFERROR(SUMIF($C$61:$C$227,C31,$J$61:$J$227)/SUBTOTAL(9,$J$61:$J$227),0)</f>
        <v>0</v>
      </c>
      <c r="P31" s="56">
        <f t="shared" ref="P31:P56" ca="1" si="8">IFERROR(SUMIF($C$61:$C$227,C31,$L$61:$L$227)/SUBTOTAL(9,$L$61:$L$227),0)</f>
        <v>0</v>
      </c>
    </row>
    <row r="32" spans="1:22" x14ac:dyDescent="0.25">
      <c r="C32" s="12" t="str">
        <f t="shared" ref="C32:C56" si="9">C62</f>
        <v>1.5x1.5</v>
      </c>
      <c r="D32" s="54">
        <v>0.02</v>
      </c>
      <c r="E32" s="55">
        <f t="shared" ca="1" si="1"/>
        <v>1.9230769230769232E-2</v>
      </c>
      <c r="F32" s="55">
        <f t="shared" ca="1" si="2"/>
        <v>0.10714285714285714</v>
      </c>
      <c r="G32" s="55"/>
      <c r="H32" s="54">
        <v>0.05</v>
      </c>
      <c r="I32" s="55">
        <f t="shared" ca="1" si="3"/>
        <v>4.9689440993788817E-2</v>
      </c>
      <c r="J32" s="55">
        <f t="shared" ca="1" si="4"/>
        <v>0.18823529411764706</v>
      </c>
      <c r="K32" s="55"/>
      <c r="L32" s="54">
        <v>0.01</v>
      </c>
      <c r="M32" s="57">
        <f t="shared" ca="1" si="5"/>
        <v>0.18794607454401269</v>
      </c>
      <c r="N32" s="57">
        <f t="shared" ca="1" si="6"/>
        <v>0.47023809523809523</v>
      </c>
      <c r="O32" s="55">
        <f t="shared" ca="1" si="7"/>
        <v>9.5795131204552644E-2</v>
      </c>
      <c r="P32" s="56">
        <f t="shared" ca="1" si="8"/>
        <v>0.32686084142394822</v>
      </c>
    </row>
    <row r="33" spans="3:16" x14ac:dyDescent="0.25">
      <c r="C33" s="12" t="str">
        <f t="shared" si="9"/>
        <v>1.5x2</v>
      </c>
      <c r="D33" s="54">
        <v>0</v>
      </c>
      <c r="E33" s="55">
        <f t="shared" ca="1" si="1"/>
        <v>0</v>
      </c>
      <c r="F33" s="55">
        <f t="shared" ca="1" si="2"/>
        <v>0</v>
      </c>
      <c r="G33" s="55"/>
      <c r="H33" s="54">
        <v>0</v>
      </c>
      <c r="I33" s="55">
        <f t="shared" ca="1" si="3"/>
        <v>0</v>
      </c>
      <c r="J33" s="55">
        <f t="shared" ca="1" si="4"/>
        <v>0</v>
      </c>
      <c r="K33" s="55"/>
      <c r="L33" s="54">
        <v>0</v>
      </c>
      <c r="M33" s="57">
        <f t="shared" ca="1" si="5"/>
        <v>0</v>
      </c>
      <c r="N33" s="57">
        <f t="shared" ca="1" si="6"/>
        <v>0</v>
      </c>
      <c r="O33" s="55">
        <f t="shared" ca="1" si="7"/>
        <v>0</v>
      </c>
      <c r="P33" s="56">
        <f t="shared" ca="1" si="8"/>
        <v>0</v>
      </c>
    </row>
    <row r="34" spans="3:16" x14ac:dyDescent="0.25">
      <c r="C34" s="12" t="str">
        <f t="shared" si="9"/>
        <v>1.5x2.5</v>
      </c>
      <c r="D34" s="54">
        <v>0</v>
      </c>
      <c r="E34" s="55">
        <f t="shared" ca="1" si="1"/>
        <v>0</v>
      </c>
      <c r="F34" s="55">
        <f t="shared" ca="1" si="2"/>
        <v>0</v>
      </c>
      <c r="G34" s="55"/>
      <c r="H34" s="54">
        <v>0</v>
      </c>
      <c r="I34" s="55">
        <f t="shared" ca="1" si="3"/>
        <v>0</v>
      </c>
      <c r="J34" s="55">
        <f t="shared" ca="1" si="4"/>
        <v>0</v>
      </c>
      <c r="K34" s="55"/>
      <c r="L34" s="54">
        <v>0</v>
      </c>
      <c r="M34" s="57">
        <f t="shared" ca="1" si="5"/>
        <v>0</v>
      </c>
      <c r="N34" s="57">
        <f t="shared" ca="1" si="6"/>
        <v>0</v>
      </c>
      <c r="O34" s="55">
        <f t="shared" ca="1" si="7"/>
        <v>0</v>
      </c>
      <c r="P34" s="56">
        <f t="shared" ca="1" si="8"/>
        <v>0</v>
      </c>
    </row>
    <row r="35" spans="3:16" x14ac:dyDescent="0.25">
      <c r="C35" s="12" t="str">
        <f t="shared" si="9"/>
        <v>2x2</v>
      </c>
      <c r="D35" s="54">
        <v>0</v>
      </c>
      <c r="E35" s="55">
        <f t="shared" ca="1" si="1"/>
        <v>0</v>
      </c>
      <c r="F35" s="55">
        <f t="shared" ca="1" si="2"/>
        <v>0</v>
      </c>
      <c r="G35" s="55"/>
      <c r="H35" s="54">
        <v>0</v>
      </c>
      <c r="I35" s="55">
        <f t="shared" ca="1" si="3"/>
        <v>0</v>
      </c>
      <c r="J35" s="55">
        <f t="shared" ca="1" si="4"/>
        <v>0</v>
      </c>
      <c r="K35" s="55"/>
      <c r="L35" s="54">
        <v>0</v>
      </c>
      <c r="M35" s="57">
        <f t="shared" ca="1" si="5"/>
        <v>0</v>
      </c>
      <c r="N35" s="57">
        <f t="shared" ca="1" si="6"/>
        <v>0</v>
      </c>
      <c r="O35" s="55">
        <f t="shared" ca="1" si="7"/>
        <v>0</v>
      </c>
      <c r="P35" s="56">
        <f t="shared" ca="1" si="8"/>
        <v>0</v>
      </c>
    </row>
    <row r="36" spans="3:16" x14ac:dyDescent="0.25">
      <c r="C36" s="12" t="str">
        <f t="shared" si="9"/>
        <v>1.5x3</v>
      </c>
      <c r="D36" s="54">
        <v>0</v>
      </c>
      <c r="E36" s="55">
        <f t="shared" ca="1" si="1"/>
        <v>0</v>
      </c>
      <c r="F36" s="55">
        <f t="shared" ca="1" si="2"/>
        <v>0</v>
      </c>
      <c r="G36" s="55"/>
      <c r="H36" s="54">
        <v>0.05</v>
      </c>
      <c r="I36" s="55">
        <f t="shared" ca="1" si="3"/>
        <v>4.9689440993788817E-2</v>
      </c>
      <c r="J36" s="55">
        <f t="shared" ca="1" si="4"/>
        <v>9.4117647058823528E-2</v>
      </c>
      <c r="K36" s="55"/>
      <c r="L36" s="54">
        <v>0.04</v>
      </c>
      <c r="M36" s="57">
        <f t="shared" ca="1" si="5"/>
        <v>9.5162569389373508E-2</v>
      </c>
      <c r="N36" s="57">
        <f t="shared" ca="1" si="6"/>
        <v>0.11904761904761904</v>
      </c>
      <c r="O36" s="55">
        <f t="shared" ca="1" si="7"/>
        <v>5.3114132153019286E-2</v>
      </c>
      <c r="P36" s="56">
        <f t="shared" ca="1" si="8"/>
        <v>9.0614886731391592E-2</v>
      </c>
    </row>
    <row r="37" spans="3:16" x14ac:dyDescent="0.25">
      <c r="C37" s="12" t="str">
        <f t="shared" si="9"/>
        <v>2x2.5</v>
      </c>
      <c r="D37" s="54">
        <v>0</v>
      </c>
      <c r="E37" s="55">
        <f t="shared" ca="1" si="1"/>
        <v>0</v>
      </c>
      <c r="F37" s="55">
        <f t="shared" ca="1" si="2"/>
        <v>0</v>
      </c>
      <c r="G37" s="55"/>
      <c r="H37" s="54">
        <v>0</v>
      </c>
      <c r="I37" s="55">
        <f t="shared" ca="1" si="3"/>
        <v>0</v>
      </c>
      <c r="J37" s="55">
        <f t="shared" ca="1" si="4"/>
        <v>0</v>
      </c>
      <c r="K37" s="55"/>
      <c r="L37" s="54">
        <v>0</v>
      </c>
      <c r="M37" s="57">
        <f t="shared" ca="1" si="5"/>
        <v>0</v>
      </c>
      <c r="N37" s="57">
        <f t="shared" ca="1" si="6"/>
        <v>0</v>
      </c>
      <c r="O37" s="55">
        <f t="shared" ca="1" si="7"/>
        <v>0</v>
      </c>
      <c r="P37" s="56">
        <f t="shared" ca="1" si="8"/>
        <v>0</v>
      </c>
    </row>
    <row r="38" spans="3:16" x14ac:dyDescent="0.25">
      <c r="C38" s="12" t="str">
        <f t="shared" si="9"/>
        <v>2x3</v>
      </c>
      <c r="D38" s="54">
        <v>0</v>
      </c>
      <c r="E38" s="55">
        <f t="shared" ca="1" si="1"/>
        <v>0</v>
      </c>
      <c r="F38" s="55">
        <f t="shared" ca="1" si="2"/>
        <v>0</v>
      </c>
      <c r="G38" s="55"/>
      <c r="H38" s="54">
        <v>0.05</v>
      </c>
      <c r="I38" s="55">
        <f t="shared" ca="1" si="3"/>
        <v>4.9689440993788817E-2</v>
      </c>
      <c r="J38" s="55">
        <f t="shared" ca="1" si="4"/>
        <v>7.0588235294117646E-2</v>
      </c>
      <c r="K38" s="55"/>
      <c r="L38" s="54">
        <v>0.1</v>
      </c>
      <c r="M38" s="57">
        <f t="shared" ca="1" si="5"/>
        <v>6.9785884218873911E-2</v>
      </c>
      <c r="N38" s="57">
        <f t="shared" ca="1" si="6"/>
        <v>6.5476190476190479E-2</v>
      </c>
      <c r="O38" s="55">
        <f t="shared" ca="1" si="7"/>
        <v>4.2997154600063231E-2</v>
      </c>
      <c r="P38" s="56">
        <f t="shared" ca="1" si="8"/>
        <v>5.5016181229773461E-2</v>
      </c>
    </row>
    <row r="39" spans="3:16" x14ac:dyDescent="0.25">
      <c r="C39" s="12" t="str">
        <f t="shared" si="9"/>
        <v>2.5x2.5</v>
      </c>
      <c r="D39" s="54">
        <v>0</v>
      </c>
      <c r="E39" s="55">
        <f t="shared" ca="1" si="1"/>
        <v>0</v>
      </c>
      <c r="F39" s="55">
        <f t="shared" ca="1" si="2"/>
        <v>0</v>
      </c>
      <c r="G39" s="55"/>
      <c r="H39" s="54">
        <v>0</v>
      </c>
      <c r="I39" s="55">
        <f t="shared" ca="1" si="3"/>
        <v>0</v>
      </c>
      <c r="J39" s="55">
        <f t="shared" ca="1" si="4"/>
        <v>0</v>
      </c>
      <c r="K39" s="55"/>
      <c r="L39" s="54">
        <v>0</v>
      </c>
      <c r="M39" s="57">
        <f t="shared" ca="1" si="5"/>
        <v>0</v>
      </c>
      <c r="N39" s="57">
        <f t="shared" ca="1" si="6"/>
        <v>0</v>
      </c>
      <c r="O39" s="55">
        <f t="shared" ca="1" si="7"/>
        <v>0</v>
      </c>
      <c r="P39" s="56">
        <f t="shared" ca="1" si="8"/>
        <v>0</v>
      </c>
    </row>
    <row r="40" spans="3:16" x14ac:dyDescent="0.25">
      <c r="C40" s="12" t="str">
        <f t="shared" si="9"/>
        <v>2x3.5</v>
      </c>
      <c r="D40" s="54">
        <v>0</v>
      </c>
      <c r="E40" s="55">
        <f t="shared" ca="1" si="1"/>
        <v>0</v>
      </c>
      <c r="F40" s="55">
        <f t="shared" ca="1" si="2"/>
        <v>0</v>
      </c>
      <c r="G40" s="55"/>
      <c r="H40" s="54">
        <v>0</v>
      </c>
      <c r="I40" s="55">
        <f t="shared" ca="1" si="3"/>
        <v>0</v>
      </c>
      <c r="J40" s="55">
        <f t="shared" ca="1" si="4"/>
        <v>0</v>
      </c>
      <c r="K40" s="55"/>
      <c r="L40" s="54">
        <v>0</v>
      </c>
      <c r="M40" s="57">
        <f t="shared" ca="1" si="5"/>
        <v>0</v>
      </c>
      <c r="N40" s="57">
        <f t="shared" ca="1" si="6"/>
        <v>0</v>
      </c>
      <c r="O40" s="55">
        <f t="shared" ca="1" si="7"/>
        <v>0</v>
      </c>
      <c r="P40" s="56">
        <f t="shared" ca="1" si="8"/>
        <v>0</v>
      </c>
    </row>
    <row r="41" spans="3:16" x14ac:dyDescent="0.25">
      <c r="C41" s="12" t="str">
        <f t="shared" si="9"/>
        <v>2.5x3</v>
      </c>
      <c r="D41" s="54">
        <v>0</v>
      </c>
      <c r="E41" s="55">
        <f t="shared" ca="1" si="1"/>
        <v>0</v>
      </c>
      <c r="F41" s="55">
        <f t="shared" ca="1" si="2"/>
        <v>0</v>
      </c>
      <c r="G41" s="55"/>
      <c r="H41" s="54">
        <v>0</v>
      </c>
      <c r="I41" s="55">
        <f t="shared" ca="1" si="3"/>
        <v>0</v>
      </c>
      <c r="J41" s="55">
        <f t="shared" ca="1" si="4"/>
        <v>0</v>
      </c>
      <c r="K41" s="55"/>
      <c r="L41" s="54">
        <v>0</v>
      </c>
      <c r="M41" s="57">
        <f t="shared" ca="1" si="5"/>
        <v>0</v>
      </c>
      <c r="N41" s="57">
        <f t="shared" ca="1" si="6"/>
        <v>0</v>
      </c>
      <c r="O41" s="55">
        <f t="shared" ca="1" si="7"/>
        <v>0</v>
      </c>
      <c r="P41" s="56">
        <f t="shared" ca="1" si="8"/>
        <v>0</v>
      </c>
    </row>
    <row r="42" spans="3:16" x14ac:dyDescent="0.25">
      <c r="C42" s="12" t="str">
        <f t="shared" si="9"/>
        <v>2x4</v>
      </c>
      <c r="D42" s="54">
        <v>0</v>
      </c>
      <c r="E42" s="55">
        <f t="shared" ca="1" si="1"/>
        <v>0</v>
      </c>
      <c r="F42" s="55">
        <f t="shared" ca="1" si="2"/>
        <v>0</v>
      </c>
      <c r="G42" s="55"/>
      <c r="H42" s="54">
        <v>0</v>
      </c>
      <c r="I42" s="55">
        <f t="shared" ca="1" si="3"/>
        <v>0</v>
      </c>
      <c r="J42" s="55">
        <f t="shared" ca="1" si="4"/>
        <v>0</v>
      </c>
      <c r="K42" s="55"/>
      <c r="L42" s="54">
        <v>0</v>
      </c>
      <c r="M42" s="57">
        <f t="shared" ca="1" si="5"/>
        <v>0</v>
      </c>
      <c r="N42" s="57">
        <f t="shared" ca="1" si="6"/>
        <v>0</v>
      </c>
      <c r="O42" s="55">
        <f t="shared" ca="1" si="7"/>
        <v>0</v>
      </c>
      <c r="P42" s="56">
        <f t="shared" ca="1" si="8"/>
        <v>0</v>
      </c>
    </row>
    <row r="43" spans="3:16" x14ac:dyDescent="0.25">
      <c r="C43" s="12" t="str">
        <f t="shared" si="9"/>
        <v>3x3</v>
      </c>
      <c r="D43" s="54">
        <v>0.28000000000000003</v>
      </c>
      <c r="E43" s="55">
        <f t="shared" ca="1" si="1"/>
        <v>0.28205128205128205</v>
      </c>
      <c r="F43" s="55">
        <f t="shared" ca="1" si="2"/>
        <v>0.39285714285714285</v>
      </c>
      <c r="G43" s="55"/>
      <c r="H43" s="54">
        <v>0.4</v>
      </c>
      <c r="I43" s="55">
        <f t="shared" ca="1" si="3"/>
        <v>0.39751552795031053</v>
      </c>
      <c r="J43" s="55">
        <f t="shared" ca="1" si="4"/>
        <v>0.37647058823529411</v>
      </c>
      <c r="K43" s="55"/>
      <c r="L43" s="54">
        <v>0.35</v>
      </c>
      <c r="M43" s="57">
        <f t="shared" ca="1" si="5"/>
        <v>0.38065027755749403</v>
      </c>
      <c r="N43" s="57">
        <f t="shared" ca="1" si="6"/>
        <v>0.23809523809523808</v>
      </c>
      <c r="O43" s="55">
        <f t="shared" ca="1" si="7"/>
        <v>0.35662345874170093</v>
      </c>
      <c r="P43" s="56">
        <f t="shared" ca="1" si="8"/>
        <v>0.30420711974110032</v>
      </c>
    </row>
    <row r="44" spans="3:16" x14ac:dyDescent="0.25">
      <c r="C44" s="12" t="str">
        <f t="shared" si="9"/>
        <v>2.5x4</v>
      </c>
      <c r="D44" s="54">
        <v>0</v>
      </c>
      <c r="E44" s="55">
        <f t="shared" ca="1" si="1"/>
        <v>0</v>
      </c>
      <c r="F44" s="55">
        <f t="shared" ca="1" si="2"/>
        <v>0</v>
      </c>
      <c r="G44" s="55"/>
      <c r="H44" s="54">
        <v>0</v>
      </c>
      <c r="I44" s="55">
        <f t="shared" ca="1" si="3"/>
        <v>0</v>
      </c>
      <c r="J44" s="55">
        <f t="shared" ca="1" si="4"/>
        <v>0</v>
      </c>
      <c r="K44" s="55"/>
      <c r="L44" s="54">
        <v>0</v>
      </c>
      <c r="M44" s="57">
        <f t="shared" ca="1" si="5"/>
        <v>0</v>
      </c>
      <c r="N44" s="57">
        <f t="shared" ca="1" si="6"/>
        <v>0</v>
      </c>
      <c r="O44" s="55">
        <f t="shared" ca="1" si="7"/>
        <v>0</v>
      </c>
      <c r="P44" s="56">
        <f t="shared" ca="1" si="8"/>
        <v>0</v>
      </c>
    </row>
    <row r="45" spans="3:16" x14ac:dyDescent="0.25">
      <c r="C45" s="12" t="str">
        <f t="shared" si="9"/>
        <v>3x3.5</v>
      </c>
      <c r="D45" s="54">
        <v>0</v>
      </c>
      <c r="E45" s="55">
        <f t="shared" ca="1" si="1"/>
        <v>0</v>
      </c>
      <c r="F45" s="55">
        <f t="shared" ca="1" si="2"/>
        <v>0</v>
      </c>
      <c r="G45" s="55"/>
      <c r="H45" s="54">
        <v>0</v>
      </c>
      <c r="I45" s="55">
        <f t="shared" ca="1" si="3"/>
        <v>0</v>
      </c>
      <c r="J45" s="55">
        <f t="shared" ca="1" si="4"/>
        <v>0</v>
      </c>
      <c r="K45" s="55"/>
      <c r="L45" s="54">
        <v>0</v>
      </c>
      <c r="M45" s="57">
        <f t="shared" ca="1" si="5"/>
        <v>0</v>
      </c>
      <c r="N45" s="57">
        <f t="shared" ca="1" si="6"/>
        <v>0</v>
      </c>
      <c r="O45" s="55">
        <f t="shared" ca="1" si="7"/>
        <v>0</v>
      </c>
      <c r="P45" s="56">
        <f t="shared" ca="1" si="8"/>
        <v>0</v>
      </c>
    </row>
    <row r="46" spans="3:16" x14ac:dyDescent="0.25">
      <c r="C46" s="12" t="str">
        <f t="shared" si="9"/>
        <v>3x4</v>
      </c>
      <c r="D46" s="54">
        <v>0</v>
      </c>
      <c r="E46" s="55">
        <f t="shared" ca="1" si="1"/>
        <v>0</v>
      </c>
      <c r="F46" s="55">
        <f t="shared" ca="1" si="2"/>
        <v>0</v>
      </c>
      <c r="G46" s="55"/>
      <c r="H46" s="54">
        <v>0</v>
      </c>
      <c r="I46" s="55">
        <f t="shared" ca="1" si="3"/>
        <v>0</v>
      </c>
      <c r="J46" s="55">
        <f t="shared" ca="1" si="4"/>
        <v>0</v>
      </c>
      <c r="K46" s="55"/>
      <c r="L46" s="54">
        <v>0.3</v>
      </c>
      <c r="M46" s="57">
        <f t="shared" ca="1" si="5"/>
        <v>0</v>
      </c>
      <c r="N46" s="57">
        <f t="shared" ca="1" si="6"/>
        <v>0</v>
      </c>
      <c r="O46" s="55">
        <f t="shared" ca="1" si="7"/>
        <v>0</v>
      </c>
      <c r="P46" s="56">
        <f t="shared" ca="1" si="8"/>
        <v>0</v>
      </c>
    </row>
    <row r="47" spans="3:16" x14ac:dyDescent="0.25">
      <c r="C47" s="12" t="str">
        <f t="shared" si="9"/>
        <v>3.5x3.5</v>
      </c>
      <c r="D47" s="54">
        <v>0</v>
      </c>
      <c r="E47" s="55">
        <f t="shared" ca="1" si="1"/>
        <v>0</v>
      </c>
      <c r="F47" s="55">
        <f t="shared" ca="1" si="2"/>
        <v>0</v>
      </c>
      <c r="G47" s="55"/>
      <c r="H47" s="54">
        <v>0</v>
      </c>
      <c r="I47" s="55">
        <f t="shared" ca="1" si="3"/>
        <v>0</v>
      </c>
      <c r="J47" s="55">
        <f t="shared" ca="1" si="4"/>
        <v>0</v>
      </c>
      <c r="K47" s="55"/>
      <c r="L47" s="54">
        <v>0</v>
      </c>
      <c r="M47" s="57">
        <f t="shared" ca="1" si="5"/>
        <v>0</v>
      </c>
      <c r="N47" s="57">
        <f t="shared" ca="1" si="6"/>
        <v>0</v>
      </c>
      <c r="O47" s="55">
        <f t="shared" ca="1" si="7"/>
        <v>0</v>
      </c>
      <c r="P47" s="56">
        <f t="shared" ca="1" si="8"/>
        <v>0</v>
      </c>
    </row>
    <row r="48" spans="3:16" x14ac:dyDescent="0.25">
      <c r="C48" s="12" t="str">
        <f t="shared" si="9"/>
        <v>4.5x3</v>
      </c>
      <c r="D48" s="54">
        <v>0.25</v>
      </c>
      <c r="E48" s="55">
        <f t="shared" ca="1" si="1"/>
        <v>0.25</v>
      </c>
      <c r="F48" s="55">
        <f t="shared" ca="1" si="2"/>
        <v>0.23214285714285715</v>
      </c>
      <c r="G48" s="55"/>
      <c r="H48" s="54">
        <v>0.35</v>
      </c>
      <c r="I48" s="55">
        <f t="shared" ca="1" si="3"/>
        <v>0.35403726708074534</v>
      </c>
      <c r="J48" s="55">
        <f t="shared" ca="1" si="4"/>
        <v>0.22352941176470589</v>
      </c>
      <c r="K48" s="55"/>
      <c r="L48" s="54">
        <v>0</v>
      </c>
      <c r="M48" s="57">
        <f t="shared" ca="1" si="5"/>
        <v>0.22839016653449642</v>
      </c>
      <c r="N48" s="57">
        <f t="shared" ca="1" si="6"/>
        <v>9.5238095238095233E-2</v>
      </c>
      <c r="O48" s="55">
        <f t="shared" ca="1" si="7"/>
        <v>0.27315839392981345</v>
      </c>
      <c r="P48" s="56">
        <f t="shared" ca="1" si="8"/>
        <v>0.1553398058252427</v>
      </c>
    </row>
    <row r="49" spans="1:16" x14ac:dyDescent="0.25">
      <c r="C49" s="12" t="str">
        <f t="shared" si="9"/>
        <v>3.5x4</v>
      </c>
      <c r="D49" s="54">
        <v>0</v>
      </c>
      <c r="E49" s="55">
        <f t="shared" ca="1" si="1"/>
        <v>0</v>
      </c>
      <c r="F49" s="55">
        <f t="shared" ca="1" si="2"/>
        <v>0</v>
      </c>
      <c r="G49" s="55"/>
      <c r="H49" s="54">
        <v>0</v>
      </c>
      <c r="I49" s="55">
        <f t="shared" ca="1" si="3"/>
        <v>0</v>
      </c>
      <c r="J49" s="55">
        <f t="shared" ca="1" si="4"/>
        <v>0</v>
      </c>
      <c r="K49" s="55"/>
      <c r="L49" s="54">
        <v>0</v>
      </c>
      <c r="M49" s="57">
        <f t="shared" ca="1" si="5"/>
        <v>0</v>
      </c>
      <c r="N49" s="57">
        <f t="shared" ca="1" si="6"/>
        <v>0</v>
      </c>
      <c r="O49" s="55">
        <f t="shared" ca="1" si="7"/>
        <v>0</v>
      </c>
      <c r="P49" s="56">
        <f t="shared" ca="1" si="8"/>
        <v>0</v>
      </c>
    </row>
    <row r="50" spans="1:16" x14ac:dyDescent="0.25">
      <c r="C50" s="12" t="str">
        <f t="shared" si="9"/>
        <v>3x5</v>
      </c>
      <c r="D50" s="54">
        <v>0</v>
      </c>
      <c r="E50" s="55">
        <f t="shared" ca="1" si="1"/>
        <v>0</v>
      </c>
      <c r="F50" s="55">
        <f t="shared" ca="1" si="2"/>
        <v>0</v>
      </c>
      <c r="G50" s="55"/>
      <c r="H50" s="54">
        <v>0</v>
      </c>
      <c r="I50" s="55">
        <f t="shared" ca="1" si="3"/>
        <v>0</v>
      </c>
      <c r="J50" s="55">
        <f t="shared" ca="1" si="4"/>
        <v>0</v>
      </c>
      <c r="K50" s="55"/>
      <c r="L50" s="54">
        <v>0</v>
      </c>
      <c r="M50" s="57">
        <f t="shared" ca="1" si="5"/>
        <v>0</v>
      </c>
      <c r="N50" s="57">
        <f t="shared" ca="1" si="6"/>
        <v>0</v>
      </c>
      <c r="O50" s="55">
        <f t="shared" ca="1" si="7"/>
        <v>0</v>
      </c>
      <c r="P50" s="56">
        <f t="shared" ca="1" si="8"/>
        <v>0</v>
      </c>
    </row>
    <row r="51" spans="1:16" x14ac:dyDescent="0.25">
      <c r="C51" s="12" t="str">
        <f t="shared" si="9"/>
        <v>3.5x4.5</v>
      </c>
      <c r="D51" s="54">
        <v>0</v>
      </c>
      <c r="E51" s="55">
        <f t="shared" ca="1" si="1"/>
        <v>0</v>
      </c>
      <c r="F51" s="55">
        <f t="shared" ca="1" si="2"/>
        <v>0</v>
      </c>
      <c r="G51" s="55"/>
      <c r="H51" s="54">
        <v>0</v>
      </c>
      <c r="I51" s="55">
        <f t="shared" ca="1" si="3"/>
        <v>0</v>
      </c>
      <c r="J51" s="55">
        <f t="shared" ca="1" si="4"/>
        <v>0</v>
      </c>
      <c r="K51" s="55"/>
      <c r="L51" s="54">
        <v>0</v>
      </c>
      <c r="M51" s="57">
        <f t="shared" ca="1" si="5"/>
        <v>0</v>
      </c>
      <c r="N51" s="57">
        <f t="shared" ca="1" si="6"/>
        <v>0</v>
      </c>
      <c r="O51" s="55">
        <f t="shared" ca="1" si="7"/>
        <v>0</v>
      </c>
      <c r="P51" s="56">
        <f t="shared" ca="1" si="8"/>
        <v>0</v>
      </c>
    </row>
    <row r="52" spans="1:16" x14ac:dyDescent="0.25">
      <c r="C52" s="12" t="str">
        <f t="shared" si="9"/>
        <v>6x3</v>
      </c>
      <c r="D52" s="54">
        <v>0.25</v>
      </c>
      <c r="E52" s="55">
        <f t="shared" ca="1" si="1"/>
        <v>0.25641025641025639</v>
      </c>
      <c r="F52" s="55">
        <f t="shared" ca="1" si="2"/>
        <v>0.17857142857142858</v>
      </c>
      <c r="G52" s="55"/>
      <c r="H52" s="54">
        <v>0.1</v>
      </c>
      <c r="I52" s="55">
        <f t="shared" ca="1" si="3"/>
        <v>9.9378881987577633E-2</v>
      </c>
      <c r="J52" s="55">
        <f t="shared" ca="1" si="4"/>
        <v>4.7058823529411764E-2</v>
      </c>
      <c r="K52" s="55"/>
      <c r="L52" s="54">
        <v>0.1</v>
      </c>
      <c r="M52" s="57">
        <f t="shared" ca="1" si="5"/>
        <v>3.8065027755749402E-2</v>
      </c>
      <c r="N52" s="57">
        <f t="shared" ca="1" si="6"/>
        <v>1.1904761904761904E-2</v>
      </c>
      <c r="O52" s="55">
        <f t="shared" ca="1" si="7"/>
        <v>0.12140373063547265</v>
      </c>
      <c r="P52" s="56">
        <f t="shared" ca="1" si="8"/>
        <v>5.1779935275080909E-2</v>
      </c>
    </row>
    <row r="53" spans="1:16" x14ac:dyDescent="0.25">
      <c r="C53" s="12" t="str">
        <f t="shared" si="9"/>
        <v>7.5x3</v>
      </c>
      <c r="D53" s="54">
        <v>0</v>
      </c>
      <c r="E53" s="55">
        <f t="shared" ca="1" si="1"/>
        <v>0</v>
      </c>
      <c r="F53" s="55">
        <f t="shared" ca="1" si="2"/>
        <v>0</v>
      </c>
      <c r="G53" s="55"/>
      <c r="H53" s="54">
        <v>0</v>
      </c>
      <c r="I53" s="55">
        <f t="shared" ca="1" si="3"/>
        <v>0</v>
      </c>
      <c r="J53" s="55">
        <f t="shared" ca="1" si="4"/>
        <v>0</v>
      </c>
      <c r="K53" s="55"/>
      <c r="L53" s="54">
        <v>0</v>
      </c>
      <c r="M53" s="57">
        <f t="shared" ca="1" si="5"/>
        <v>0</v>
      </c>
      <c r="N53" s="57">
        <f t="shared" ca="1" si="6"/>
        <v>0</v>
      </c>
      <c r="O53" s="55">
        <f t="shared" ca="1" si="7"/>
        <v>0</v>
      </c>
      <c r="P53" s="56">
        <f t="shared" ca="1" si="8"/>
        <v>0</v>
      </c>
    </row>
    <row r="54" spans="1:16" x14ac:dyDescent="0.25">
      <c r="C54" s="12" t="str">
        <f t="shared" si="9"/>
        <v>8x3</v>
      </c>
      <c r="D54" s="54">
        <v>0</v>
      </c>
      <c r="E54" s="55">
        <f t="shared" ca="1" si="1"/>
        <v>0</v>
      </c>
      <c r="F54" s="55">
        <f t="shared" ca="1" si="2"/>
        <v>0</v>
      </c>
      <c r="G54" s="55"/>
      <c r="H54" s="54">
        <v>0</v>
      </c>
      <c r="I54" s="55">
        <f t="shared" ca="1" si="3"/>
        <v>0</v>
      </c>
      <c r="J54" s="55">
        <f t="shared" ca="1" si="4"/>
        <v>0</v>
      </c>
      <c r="K54" s="55"/>
      <c r="L54" s="54">
        <v>0.1</v>
      </c>
      <c r="M54" s="57">
        <f t="shared" ca="1" si="5"/>
        <v>0</v>
      </c>
      <c r="N54" s="57">
        <f t="shared" ca="1" si="6"/>
        <v>0</v>
      </c>
      <c r="O54" s="55">
        <f t="shared" ca="1" si="7"/>
        <v>0</v>
      </c>
      <c r="P54" s="56">
        <f t="shared" ca="1" si="8"/>
        <v>0</v>
      </c>
    </row>
    <row r="55" spans="1:16" x14ac:dyDescent="0.25">
      <c r="C55" s="12" t="str">
        <f t="shared" si="9"/>
        <v>9x3</v>
      </c>
      <c r="D55" s="54">
        <v>0.2</v>
      </c>
      <c r="E55" s="55">
        <f t="shared" ca="1" si="1"/>
        <v>0.19230769230769232</v>
      </c>
      <c r="F55" s="55">
        <f t="shared" ca="1" si="2"/>
        <v>8.9285714285714288E-2</v>
      </c>
      <c r="G55" s="55"/>
      <c r="H55" s="54">
        <v>0</v>
      </c>
      <c r="I55" s="55">
        <f t="shared" ca="1" si="3"/>
        <v>0</v>
      </c>
      <c r="J55" s="55">
        <f t="shared" ca="1" si="4"/>
        <v>0</v>
      </c>
      <c r="K55" s="55"/>
      <c r="L55" s="54">
        <v>0</v>
      </c>
      <c r="M55" s="57">
        <f t="shared" ca="1" si="5"/>
        <v>0</v>
      </c>
      <c r="N55" s="57">
        <f t="shared" ca="1" si="6"/>
        <v>0</v>
      </c>
      <c r="O55" s="55">
        <f t="shared" ca="1" si="7"/>
        <v>5.6907998735377809E-2</v>
      </c>
      <c r="P55" s="56">
        <f t="shared" ca="1" si="8"/>
        <v>1.6181229773462782E-2</v>
      </c>
    </row>
    <row r="56" spans="1:16" x14ac:dyDescent="0.25">
      <c r="C56" s="58" t="str">
        <f t="shared" si="9"/>
        <v>5x6</v>
      </c>
      <c r="D56" s="59">
        <v>0</v>
      </c>
      <c r="E56" s="60">
        <f t="shared" ca="1" si="1"/>
        <v>0</v>
      </c>
      <c r="F56" s="60">
        <f t="shared" ca="1" si="2"/>
        <v>0</v>
      </c>
      <c r="G56" s="60"/>
      <c r="H56" s="59">
        <v>0</v>
      </c>
      <c r="I56" s="60">
        <f t="shared" ca="1" si="3"/>
        <v>0</v>
      </c>
      <c r="J56" s="60">
        <f t="shared" ca="1" si="4"/>
        <v>0</v>
      </c>
      <c r="K56" s="60"/>
      <c r="L56" s="59">
        <v>0</v>
      </c>
      <c r="M56" s="61">
        <f t="shared" ca="1" si="5"/>
        <v>0</v>
      </c>
      <c r="N56" s="61">
        <f t="shared" ca="1" si="6"/>
        <v>0</v>
      </c>
      <c r="O56" s="60">
        <f t="shared" ca="1" si="7"/>
        <v>0</v>
      </c>
      <c r="P56" s="62">
        <f t="shared" ca="1" si="8"/>
        <v>0</v>
      </c>
    </row>
    <row r="57" spans="1:16" ht="14.4" thickBot="1" x14ac:dyDescent="0.3">
      <c r="C57" s="23"/>
      <c r="D57" s="63">
        <f t="shared" ref="D57:J57" si="10">SUM(D31:D56)</f>
        <v>1</v>
      </c>
      <c r="E57" s="64">
        <f t="shared" ca="1" si="10"/>
        <v>1</v>
      </c>
      <c r="F57" s="64">
        <f t="shared" ca="1" si="10"/>
        <v>1</v>
      </c>
      <c r="G57" s="64"/>
      <c r="H57" s="63">
        <f t="shared" si="10"/>
        <v>1</v>
      </c>
      <c r="I57" s="64">
        <f t="shared" ca="1" si="10"/>
        <v>0.99999999999999989</v>
      </c>
      <c r="J57" s="64">
        <f t="shared" ca="1" si="10"/>
        <v>1</v>
      </c>
      <c r="K57" s="64"/>
      <c r="L57" s="63">
        <f>SUM(L31:L56)</f>
        <v>1</v>
      </c>
      <c r="M57" s="63">
        <f ca="1">SUM(M31:M56)</f>
        <v>0.99999999999999989</v>
      </c>
      <c r="N57" s="65">
        <f ca="1">SUM(N31:N56)</f>
        <v>0.99999999999999989</v>
      </c>
      <c r="O57" s="64">
        <f ca="1">SUM(O31:O56)</f>
        <v>0.99999999999999989</v>
      </c>
      <c r="P57" s="66">
        <f ca="1">SUM(P31:P56)</f>
        <v>1</v>
      </c>
    </row>
    <row r="58" spans="1:16" x14ac:dyDescent="0.25">
      <c r="D58" s="67"/>
      <c r="E58" s="68"/>
      <c r="F58" s="68"/>
      <c r="G58" s="68"/>
      <c r="H58" s="67"/>
      <c r="I58" s="68"/>
      <c r="J58" s="68"/>
      <c r="K58" s="68"/>
      <c r="L58" s="67"/>
      <c r="M58" s="67"/>
      <c r="N58" s="69"/>
      <c r="O58" s="68"/>
      <c r="P58" s="68"/>
    </row>
    <row r="59" spans="1:16" ht="14.4" thickBot="1" x14ac:dyDescent="0.3">
      <c r="B59" s="70"/>
    </row>
    <row r="60" spans="1:16" ht="28.2" thickBot="1" x14ac:dyDescent="0.3">
      <c r="A60" s="1" t="s">
        <v>15</v>
      </c>
      <c r="B60" s="70"/>
      <c r="C60" s="71" t="s">
        <v>12</v>
      </c>
      <c r="D60" s="72" t="s">
        <v>16</v>
      </c>
      <c r="E60" s="72" t="s">
        <v>17</v>
      </c>
      <c r="F60" s="72" t="s">
        <v>33</v>
      </c>
      <c r="G60" s="73"/>
      <c r="H60" s="74" t="s">
        <v>12</v>
      </c>
      <c r="I60" s="72" t="s">
        <v>18</v>
      </c>
      <c r="J60" s="72" t="s">
        <v>19</v>
      </c>
      <c r="K60" s="72"/>
      <c r="L60" s="75" t="s">
        <v>20</v>
      </c>
    </row>
    <row r="61" spans="1:16" x14ac:dyDescent="0.25">
      <c r="B61" s="70"/>
      <c r="C61" s="76" t="str">
        <f>CONCATENATE(D61,"x",E61)</f>
        <v>1x2</v>
      </c>
      <c r="D61" s="77">
        <v>1</v>
      </c>
      <c r="E61" s="77">
        <v>2</v>
      </c>
      <c r="F61" s="78" t="s">
        <v>1</v>
      </c>
      <c r="G61" s="78"/>
      <c r="H61" s="79" t="s">
        <v>26</v>
      </c>
      <c r="I61" s="80">
        <f t="shared" ref="I61:I86" si="11">E61*D61</f>
        <v>2</v>
      </c>
      <c r="J61" s="80" cm="1">
        <f t="array" aca="1" ref="J61" ca="1">MROUND(OFFSET($C$30,MATCH($C61,$C$31:$C$56,0),7,)*$E$20,I61)</f>
        <v>0</v>
      </c>
      <c r="K61" s="80"/>
      <c r="L61" s="81">
        <f ca="1">J61/I61</f>
        <v>0</v>
      </c>
    </row>
    <row r="62" spans="1:16" x14ac:dyDescent="0.25">
      <c r="B62" s="70"/>
      <c r="C62" s="76" t="str">
        <f t="shared" ref="C62:C70" si="12">CONCATENATE(D62,"x",E62)</f>
        <v>1.5x1.5</v>
      </c>
      <c r="D62" s="77">
        <v>1.5</v>
      </c>
      <c r="E62" s="77">
        <v>1.5</v>
      </c>
      <c r="F62" s="78" t="s">
        <v>1</v>
      </c>
      <c r="G62" s="78"/>
      <c r="H62" s="79" t="s">
        <v>26</v>
      </c>
      <c r="I62" s="80">
        <f t="shared" si="11"/>
        <v>2.25</v>
      </c>
      <c r="J62" s="80" cm="1">
        <f t="array" aca="1" ref="J62" ca="1">MROUND(OFFSET($C$30,MATCH($C62,$C$31:$C$56,0),7,)*$E$20,I62)</f>
        <v>177.75</v>
      </c>
      <c r="K62" s="80"/>
      <c r="L62" s="81">
        <f t="shared" ref="L62:L86" ca="1" si="13">J62/I62</f>
        <v>79</v>
      </c>
    </row>
    <row r="63" spans="1:16" x14ac:dyDescent="0.25">
      <c r="B63" s="70"/>
      <c r="C63" s="76" t="str">
        <f t="shared" si="12"/>
        <v>1.5x2</v>
      </c>
      <c r="D63" s="77">
        <v>1.5</v>
      </c>
      <c r="E63" s="77">
        <v>2</v>
      </c>
      <c r="F63" s="78" t="s">
        <v>1</v>
      </c>
      <c r="G63" s="78"/>
      <c r="H63" s="79" t="s">
        <v>26</v>
      </c>
      <c r="I63" s="80">
        <f t="shared" si="11"/>
        <v>3</v>
      </c>
      <c r="J63" s="80" cm="1">
        <f t="array" aca="1" ref="J63" ca="1">MROUND(OFFSET($C$30,MATCH($C63,$C$31:$C$56,0),7,)*$E$20,I63)</f>
        <v>0</v>
      </c>
      <c r="K63" s="80"/>
      <c r="L63" s="81">
        <f t="shared" ca="1" si="13"/>
        <v>0</v>
      </c>
    </row>
    <row r="64" spans="1:16" x14ac:dyDescent="0.25">
      <c r="B64" s="70"/>
      <c r="C64" s="76" t="str">
        <f t="shared" si="12"/>
        <v>1.5x2.5</v>
      </c>
      <c r="D64" s="77">
        <v>1.5</v>
      </c>
      <c r="E64" s="77">
        <v>2.5</v>
      </c>
      <c r="F64" s="78" t="s">
        <v>1</v>
      </c>
      <c r="G64" s="78"/>
      <c r="H64" s="79" t="s">
        <v>26</v>
      </c>
      <c r="I64" s="80">
        <f t="shared" si="11"/>
        <v>3.75</v>
      </c>
      <c r="J64" s="80" cm="1">
        <f t="array" aca="1" ref="J64" ca="1">MROUND(OFFSET($C$30,MATCH($C64,$C$31:$C$56,0),7,)*$E$20,I64)</f>
        <v>0</v>
      </c>
      <c r="K64" s="80"/>
      <c r="L64" s="81">
        <f t="shared" ca="1" si="13"/>
        <v>0</v>
      </c>
    </row>
    <row r="65" spans="2:17" x14ac:dyDescent="0.25">
      <c r="B65" s="70"/>
      <c r="C65" s="76" t="str">
        <f t="shared" si="12"/>
        <v>2x2</v>
      </c>
      <c r="D65" s="77">
        <v>2</v>
      </c>
      <c r="E65" s="77">
        <v>2</v>
      </c>
      <c r="F65" s="78" t="s">
        <v>1</v>
      </c>
      <c r="G65" s="78"/>
      <c r="H65" s="79" t="s">
        <v>26</v>
      </c>
      <c r="I65" s="80">
        <f t="shared" si="11"/>
        <v>4</v>
      </c>
      <c r="J65" s="80" cm="1">
        <f t="array" aca="1" ref="J65" ca="1">MROUND(OFFSET($C$30,MATCH($C65,$C$31:$C$56,0),7,)*$E$20,I65)</f>
        <v>0</v>
      </c>
      <c r="K65" s="80"/>
      <c r="L65" s="81">
        <f t="shared" ca="1" si="13"/>
        <v>0</v>
      </c>
    </row>
    <row r="66" spans="2:17" x14ac:dyDescent="0.25">
      <c r="B66" s="70"/>
      <c r="C66" s="76" t="str">
        <f t="shared" si="12"/>
        <v>1.5x3</v>
      </c>
      <c r="D66" s="77">
        <v>1.5</v>
      </c>
      <c r="E66" s="77">
        <v>3</v>
      </c>
      <c r="F66" s="78" t="s">
        <v>1</v>
      </c>
      <c r="G66" s="78"/>
      <c r="H66" s="79" t="s">
        <v>26</v>
      </c>
      <c r="I66" s="80">
        <f t="shared" si="11"/>
        <v>4.5</v>
      </c>
      <c r="J66" s="80" cm="1">
        <f t="array" aca="1" ref="J66" ca="1">MROUND(OFFSET($C$30,MATCH($C66,$C$31:$C$56,0),7,)*$E$20,I66)</f>
        <v>90</v>
      </c>
      <c r="K66" s="80"/>
      <c r="L66" s="81">
        <f t="shared" ca="1" si="13"/>
        <v>20</v>
      </c>
      <c r="O66" s="82"/>
      <c r="P66" s="70"/>
      <c r="Q66" s="70"/>
    </row>
    <row r="67" spans="2:17" x14ac:dyDescent="0.25">
      <c r="C67" s="76" t="str">
        <f t="shared" si="12"/>
        <v>2x2.5</v>
      </c>
      <c r="D67" s="77">
        <v>2</v>
      </c>
      <c r="E67" s="77">
        <v>2.5</v>
      </c>
      <c r="F67" s="78" t="s">
        <v>1</v>
      </c>
      <c r="G67" s="78"/>
      <c r="H67" s="79" t="s">
        <v>26</v>
      </c>
      <c r="I67" s="80">
        <f t="shared" si="11"/>
        <v>5</v>
      </c>
      <c r="J67" s="80" cm="1">
        <f t="array" aca="1" ref="J67" ca="1">MROUND(OFFSET($C$30,MATCH($C67,$C$31:$C$56,0),7,)*$E$20,I67)</f>
        <v>0</v>
      </c>
      <c r="K67" s="80"/>
      <c r="L67" s="81">
        <f t="shared" ca="1" si="13"/>
        <v>0</v>
      </c>
    </row>
    <row r="68" spans="2:17" x14ac:dyDescent="0.25">
      <c r="C68" s="76" t="str">
        <f t="shared" si="12"/>
        <v>2x3</v>
      </c>
      <c r="D68" s="77">
        <v>2</v>
      </c>
      <c r="E68" s="77">
        <v>3</v>
      </c>
      <c r="F68" s="78" t="s">
        <v>1</v>
      </c>
      <c r="G68" s="78"/>
      <c r="H68" s="79" t="s">
        <v>26</v>
      </c>
      <c r="I68" s="80">
        <f t="shared" si="11"/>
        <v>6</v>
      </c>
      <c r="J68" s="80" cm="1">
        <f t="array" aca="1" ref="J68" ca="1">MROUND(OFFSET($C$30,MATCH($C68,$C$31:$C$56,0),7,)*$E$20,I68)</f>
        <v>66</v>
      </c>
      <c r="K68" s="80"/>
      <c r="L68" s="81">
        <f t="shared" ca="1" si="13"/>
        <v>11</v>
      </c>
    </row>
    <row r="69" spans="2:17" x14ac:dyDescent="0.25">
      <c r="C69" s="76" t="str">
        <f t="shared" si="12"/>
        <v>2.5x2.5</v>
      </c>
      <c r="D69" s="77">
        <v>2.5</v>
      </c>
      <c r="E69" s="77">
        <v>2.5</v>
      </c>
      <c r="F69" s="78" t="s">
        <v>1</v>
      </c>
      <c r="G69" s="78"/>
      <c r="H69" s="79" t="s">
        <v>26</v>
      </c>
      <c r="I69" s="80">
        <f t="shared" si="11"/>
        <v>6.25</v>
      </c>
      <c r="J69" s="80" cm="1">
        <f t="array" aca="1" ref="J69" ca="1">MROUND(OFFSET($C$30,MATCH($C69,$C$31:$C$56,0),7,)*$E$20,I69)</f>
        <v>0</v>
      </c>
      <c r="K69" s="80"/>
      <c r="L69" s="81">
        <f t="shared" ca="1" si="13"/>
        <v>0</v>
      </c>
    </row>
    <row r="70" spans="2:17" x14ac:dyDescent="0.25">
      <c r="C70" s="76" t="str">
        <f t="shared" si="12"/>
        <v>2x3.5</v>
      </c>
      <c r="D70" s="77">
        <v>2</v>
      </c>
      <c r="E70" s="77">
        <v>3.5</v>
      </c>
      <c r="F70" s="78" t="s">
        <v>1</v>
      </c>
      <c r="G70" s="78"/>
      <c r="H70" s="79" t="s">
        <v>26</v>
      </c>
      <c r="I70" s="80">
        <f t="shared" si="11"/>
        <v>7</v>
      </c>
      <c r="J70" s="80" cm="1">
        <f t="array" aca="1" ref="J70" ca="1">MROUND(OFFSET($C$30,MATCH($C70,$C$31:$C$56,0),7,)*$E$20,I70)</f>
        <v>0</v>
      </c>
      <c r="K70" s="80"/>
      <c r="L70" s="81">
        <f t="shared" ca="1" si="13"/>
        <v>0</v>
      </c>
    </row>
    <row r="71" spans="2:17" x14ac:dyDescent="0.25">
      <c r="C71" s="76" t="str">
        <f>CONCATENATE(D71,"x",E71)</f>
        <v>2.5x3</v>
      </c>
      <c r="D71" s="77">
        <v>2.5</v>
      </c>
      <c r="E71" s="77">
        <v>3</v>
      </c>
      <c r="F71" s="78" t="s">
        <v>1</v>
      </c>
      <c r="G71" s="78"/>
      <c r="H71" s="79" t="s">
        <v>26</v>
      </c>
      <c r="I71" s="80">
        <f t="shared" si="11"/>
        <v>7.5</v>
      </c>
      <c r="J71" s="80" cm="1">
        <f t="array" aca="1" ref="J71" ca="1">MROUND(OFFSET($C$30,MATCH($C71,$C$31:$C$56,0),7,)*$E$20,I71)</f>
        <v>0</v>
      </c>
      <c r="K71" s="80"/>
      <c r="L71" s="81">
        <f t="shared" ca="1" si="13"/>
        <v>0</v>
      </c>
    </row>
    <row r="72" spans="2:17" x14ac:dyDescent="0.25">
      <c r="C72" s="76" t="str">
        <f t="shared" ref="C72:C86" si="14">CONCATENATE(D72,"x",E72)</f>
        <v>2x4</v>
      </c>
      <c r="D72" s="77">
        <v>2</v>
      </c>
      <c r="E72" s="77">
        <v>4</v>
      </c>
      <c r="F72" s="78" t="s">
        <v>1</v>
      </c>
      <c r="G72" s="78"/>
      <c r="H72" s="79" t="s">
        <v>26</v>
      </c>
      <c r="I72" s="80">
        <f t="shared" si="11"/>
        <v>8</v>
      </c>
      <c r="J72" s="80" cm="1">
        <f t="array" aca="1" ref="J72" ca="1">MROUND(OFFSET($C$30,MATCH($C72,$C$31:$C$56,0),7,)*$E$20,I72)</f>
        <v>0</v>
      </c>
      <c r="K72" s="80"/>
      <c r="L72" s="81">
        <f t="shared" ca="1" si="13"/>
        <v>0</v>
      </c>
    </row>
    <row r="73" spans="2:17" x14ac:dyDescent="0.25">
      <c r="C73" s="76" t="str">
        <f t="shared" si="14"/>
        <v>3x3</v>
      </c>
      <c r="D73" s="77">
        <v>3</v>
      </c>
      <c r="E73" s="77">
        <v>3</v>
      </c>
      <c r="F73" s="78" t="s">
        <v>1</v>
      </c>
      <c r="G73" s="78"/>
      <c r="H73" s="79" t="s">
        <v>26</v>
      </c>
      <c r="I73" s="80">
        <f t="shared" si="11"/>
        <v>9</v>
      </c>
      <c r="J73" s="80" cm="1">
        <f t="array" aca="1" ref="J73" ca="1">MROUND(OFFSET($C$30,MATCH($C73,$C$31:$C$56,0),7,)*$E$20,I73)</f>
        <v>360</v>
      </c>
      <c r="K73" s="80"/>
      <c r="L73" s="81">
        <f t="shared" ca="1" si="13"/>
        <v>40</v>
      </c>
    </row>
    <row r="74" spans="2:17" x14ac:dyDescent="0.25">
      <c r="C74" s="76" t="str">
        <f t="shared" si="14"/>
        <v>2.5x4</v>
      </c>
      <c r="D74" s="77">
        <v>2.5</v>
      </c>
      <c r="E74" s="77">
        <v>4</v>
      </c>
      <c r="F74" s="78" t="s">
        <v>1</v>
      </c>
      <c r="G74" s="78"/>
      <c r="H74" s="79" t="s">
        <v>26</v>
      </c>
      <c r="I74" s="80">
        <f t="shared" si="11"/>
        <v>10</v>
      </c>
      <c r="J74" s="80" cm="1">
        <f t="array" aca="1" ref="J74" ca="1">MROUND(OFFSET($C$30,MATCH($C74,$C$31:$C$56,0),7,)*$E$20,I74)</f>
        <v>0</v>
      </c>
      <c r="K74" s="80"/>
      <c r="L74" s="81">
        <f t="shared" ca="1" si="13"/>
        <v>0</v>
      </c>
    </row>
    <row r="75" spans="2:17" x14ac:dyDescent="0.25">
      <c r="C75" s="76" t="str">
        <f t="shared" si="14"/>
        <v>3x3.5</v>
      </c>
      <c r="D75" s="77">
        <v>3</v>
      </c>
      <c r="E75" s="77">
        <v>3.5</v>
      </c>
      <c r="F75" s="78" t="s">
        <v>1</v>
      </c>
      <c r="G75" s="78"/>
      <c r="H75" s="79" t="s">
        <v>26</v>
      </c>
      <c r="I75" s="80">
        <f t="shared" si="11"/>
        <v>10.5</v>
      </c>
      <c r="J75" s="80" cm="1">
        <f t="array" aca="1" ref="J75" ca="1">MROUND(OFFSET($C$30,MATCH($C75,$C$31:$C$56,0),7,)*$E$20,I75)</f>
        <v>0</v>
      </c>
      <c r="K75" s="80"/>
      <c r="L75" s="81">
        <f t="shared" ca="1" si="13"/>
        <v>0</v>
      </c>
    </row>
    <row r="76" spans="2:17" x14ac:dyDescent="0.25">
      <c r="C76" s="76" t="str">
        <f t="shared" si="14"/>
        <v>3x4</v>
      </c>
      <c r="D76" s="77">
        <v>3</v>
      </c>
      <c r="E76" s="77">
        <v>4</v>
      </c>
      <c r="F76" s="78" t="s">
        <v>1</v>
      </c>
      <c r="G76" s="78"/>
      <c r="H76" s="79" t="s">
        <v>26</v>
      </c>
      <c r="I76" s="80">
        <f t="shared" si="11"/>
        <v>12</v>
      </c>
      <c r="J76" s="80" cm="1">
        <f t="array" aca="1" ref="J76" ca="1">MROUND(OFFSET($C$30,MATCH($C76,$C$31:$C$56,0),7,)*$E$20,I76)</f>
        <v>0</v>
      </c>
      <c r="K76" s="80"/>
      <c r="L76" s="81">
        <f t="shared" ca="1" si="13"/>
        <v>0</v>
      </c>
    </row>
    <row r="77" spans="2:17" x14ac:dyDescent="0.25">
      <c r="C77" s="76" t="str">
        <f t="shared" si="14"/>
        <v>3.5x3.5</v>
      </c>
      <c r="D77" s="77">
        <v>3.5</v>
      </c>
      <c r="E77" s="77">
        <v>3.5</v>
      </c>
      <c r="F77" s="78" t="s">
        <v>1</v>
      </c>
      <c r="G77" s="78"/>
      <c r="H77" s="79" t="s">
        <v>26</v>
      </c>
      <c r="I77" s="80">
        <f t="shared" si="11"/>
        <v>12.25</v>
      </c>
      <c r="J77" s="80" cm="1">
        <f t="array" aca="1" ref="J77" ca="1">MROUND(OFFSET($C$30,MATCH($C77,$C$31:$C$56,0),7,)*$E$20,I77)</f>
        <v>0</v>
      </c>
      <c r="K77" s="80"/>
      <c r="L77" s="81">
        <f t="shared" ca="1" si="13"/>
        <v>0</v>
      </c>
    </row>
    <row r="78" spans="2:17" x14ac:dyDescent="0.25">
      <c r="C78" s="76" t="str">
        <f t="shared" si="14"/>
        <v>4.5x3</v>
      </c>
      <c r="D78" s="77">
        <v>4.5</v>
      </c>
      <c r="E78" s="77">
        <v>3</v>
      </c>
      <c r="F78" s="78" t="s">
        <v>1</v>
      </c>
      <c r="G78" s="78"/>
      <c r="H78" s="79" t="s">
        <v>26</v>
      </c>
      <c r="I78" s="80">
        <f t="shared" si="11"/>
        <v>13.5</v>
      </c>
      <c r="J78" s="80" cm="1">
        <f t="array" aca="1" ref="J78" ca="1">MROUND(OFFSET($C$30,MATCH($C78,$C$31:$C$56,0),7,)*$E$20,I78)</f>
        <v>216</v>
      </c>
      <c r="K78" s="80"/>
      <c r="L78" s="81">
        <f t="shared" ca="1" si="13"/>
        <v>16</v>
      </c>
    </row>
    <row r="79" spans="2:17" x14ac:dyDescent="0.25">
      <c r="C79" s="76" t="str">
        <f t="shared" si="14"/>
        <v>3.5x4</v>
      </c>
      <c r="D79" s="77">
        <v>3.5</v>
      </c>
      <c r="E79" s="77">
        <v>4</v>
      </c>
      <c r="F79" s="78" t="s">
        <v>1</v>
      </c>
      <c r="G79" s="78"/>
      <c r="H79" s="79" t="s">
        <v>26</v>
      </c>
      <c r="I79" s="80">
        <f t="shared" si="11"/>
        <v>14</v>
      </c>
      <c r="J79" s="80" cm="1">
        <f t="array" aca="1" ref="J79" ca="1">MROUND(OFFSET($C$30,MATCH($C79,$C$31:$C$56,0),7,)*$E$20,I79)</f>
        <v>0</v>
      </c>
      <c r="K79" s="80"/>
      <c r="L79" s="81">
        <f t="shared" ca="1" si="13"/>
        <v>0</v>
      </c>
    </row>
    <row r="80" spans="2:17" x14ac:dyDescent="0.25">
      <c r="C80" s="76" t="str">
        <f t="shared" si="14"/>
        <v>3x5</v>
      </c>
      <c r="D80" s="77">
        <v>3</v>
      </c>
      <c r="E80" s="77">
        <v>5</v>
      </c>
      <c r="F80" s="78" t="s">
        <v>1</v>
      </c>
      <c r="G80" s="78"/>
      <c r="H80" s="79" t="s">
        <v>26</v>
      </c>
      <c r="I80" s="80">
        <f t="shared" si="11"/>
        <v>15</v>
      </c>
      <c r="J80" s="80" cm="1">
        <f t="array" aca="1" ref="J80" ca="1">MROUND(OFFSET($C$30,MATCH($C80,$C$31:$C$56,0),7,)*$E$20,I80)</f>
        <v>0</v>
      </c>
      <c r="K80" s="80"/>
      <c r="L80" s="81">
        <f t="shared" ca="1" si="13"/>
        <v>0</v>
      </c>
    </row>
    <row r="81" spans="1:17" x14ac:dyDescent="0.25">
      <c r="C81" s="76" t="str">
        <f t="shared" si="14"/>
        <v>3.5x4.5</v>
      </c>
      <c r="D81" s="77">
        <v>3.5</v>
      </c>
      <c r="E81" s="77">
        <v>4.5</v>
      </c>
      <c r="F81" s="78" t="s">
        <v>1</v>
      </c>
      <c r="G81" s="78"/>
      <c r="H81" s="79" t="s">
        <v>26</v>
      </c>
      <c r="I81" s="80">
        <f t="shared" si="11"/>
        <v>15.75</v>
      </c>
      <c r="J81" s="80" cm="1">
        <f t="array" aca="1" ref="J81" ca="1">MROUND(OFFSET($C$30,MATCH($C81,$C$31:$C$56,0),7,)*$E$20,I81)</f>
        <v>0</v>
      </c>
      <c r="K81" s="80"/>
      <c r="L81" s="81">
        <f t="shared" ca="1" si="13"/>
        <v>0</v>
      </c>
    </row>
    <row r="82" spans="1:17" x14ac:dyDescent="0.25">
      <c r="C82" s="76" t="str">
        <f t="shared" si="14"/>
        <v>6x3</v>
      </c>
      <c r="D82" s="77">
        <v>6</v>
      </c>
      <c r="E82" s="77">
        <v>3</v>
      </c>
      <c r="F82" s="78" t="s">
        <v>1</v>
      </c>
      <c r="G82" s="78"/>
      <c r="H82" s="79" t="s">
        <v>26</v>
      </c>
      <c r="I82" s="80">
        <f t="shared" si="11"/>
        <v>18</v>
      </c>
      <c r="J82" s="80" cm="1">
        <f t="array" aca="1" ref="J82" ca="1">MROUND(OFFSET($C$30,MATCH($C82,$C$31:$C$56,0),7,)*$E$20,I82)</f>
        <v>36</v>
      </c>
      <c r="K82" s="80"/>
      <c r="L82" s="81">
        <f t="shared" ca="1" si="13"/>
        <v>2</v>
      </c>
    </row>
    <row r="83" spans="1:17" x14ac:dyDescent="0.25">
      <c r="C83" s="76" t="str">
        <f t="shared" si="14"/>
        <v>7.5x3</v>
      </c>
      <c r="D83" s="77">
        <v>7.5</v>
      </c>
      <c r="E83" s="77">
        <v>3</v>
      </c>
      <c r="F83" s="78" t="s">
        <v>1</v>
      </c>
      <c r="G83" s="78"/>
      <c r="H83" s="79" t="s">
        <v>26</v>
      </c>
      <c r="I83" s="80">
        <f t="shared" si="11"/>
        <v>22.5</v>
      </c>
      <c r="J83" s="80" cm="1">
        <f t="array" aca="1" ref="J83" ca="1">MROUND(OFFSET($C$30,MATCH($C83,$C$31:$C$56,0),7,)*$E$20,I83)</f>
        <v>0</v>
      </c>
      <c r="K83" s="80"/>
      <c r="L83" s="81">
        <f t="shared" ca="1" si="13"/>
        <v>0</v>
      </c>
    </row>
    <row r="84" spans="1:17" x14ac:dyDescent="0.25">
      <c r="C84" s="76" t="str">
        <f t="shared" si="14"/>
        <v>8x3</v>
      </c>
      <c r="D84" s="77">
        <v>8</v>
      </c>
      <c r="E84" s="77">
        <v>3</v>
      </c>
      <c r="F84" s="78" t="s">
        <v>1</v>
      </c>
      <c r="G84" s="78"/>
      <c r="H84" s="79" t="s">
        <v>26</v>
      </c>
      <c r="I84" s="80">
        <f t="shared" si="11"/>
        <v>24</v>
      </c>
      <c r="J84" s="80" cm="1">
        <f t="array" aca="1" ref="J84" ca="1">MROUND(OFFSET($C$30,MATCH($C84,$C$31:$C$56,0),7,)*$E$20,I84)</f>
        <v>0</v>
      </c>
      <c r="K84" s="80"/>
      <c r="L84" s="81">
        <f t="shared" ca="1" si="13"/>
        <v>0</v>
      </c>
    </row>
    <row r="85" spans="1:17" x14ac:dyDescent="0.25">
      <c r="C85" s="76" t="str">
        <f t="shared" si="14"/>
        <v>9x3</v>
      </c>
      <c r="D85" s="77">
        <v>9</v>
      </c>
      <c r="E85" s="77">
        <v>3</v>
      </c>
      <c r="F85" s="78" t="s">
        <v>1</v>
      </c>
      <c r="G85" s="78"/>
      <c r="H85" s="79" t="s">
        <v>26</v>
      </c>
      <c r="I85" s="80">
        <f t="shared" si="11"/>
        <v>27</v>
      </c>
      <c r="J85" s="80" cm="1">
        <f t="array" aca="1" ref="J85" ca="1">MROUND(OFFSET($C$30,MATCH($C85,$C$31:$C$56,0),7,)*$E$20,I85)</f>
        <v>0</v>
      </c>
      <c r="K85" s="80"/>
      <c r="L85" s="81">
        <f t="shared" ca="1" si="13"/>
        <v>0</v>
      </c>
    </row>
    <row r="86" spans="1:17" x14ac:dyDescent="0.25">
      <c r="C86" s="76" t="str">
        <f t="shared" si="14"/>
        <v>5x6</v>
      </c>
      <c r="D86" s="77">
        <v>5</v>
      </c>
      <c r="E86" s="77">
        <v>6</v>
      </c>
      <c r="F86" s="78" t="s">
        <v>1</v>
      </c>
      <c r="G86" s="78"/>
      <c r="H86" s="79" t="s">
        <v>26</v>
      </c>
      <c r="I86" s="80">
        <f t="shared" si="11"/>
        <v>30</v>
      </c>
      <c r="J86" s="83" cm="1">
        <f t="array" aca="1" ref="J86" ca="1">MROUND(OFFSET($C$30,MATCH($C86,$C$31:$C$56,0),7,)*$E$20,I86)</f>
        <v>0</v>
      </c>
      <c r="K86" s="83"/>
      <c r="L86" s="84">
        <f t="shared" ca="1" si="13"/>
        <v>0</v>
      </c>
      <c r="O86" s="82"/>
      <c r="P86" s="70"/>
      <c r="Q86" s="70"/>
    </row>
    <row r="87" spans="1:17" x14ac:dyDescent="0.25">
      <c r="C87" s="76"/>
      <c r="D87" s="77"/>
      <c r="E87" s="77"/>
      <c r="F87" s="85"/>
      <c r="G87" s="85"/>
      <c r="H87" s="86"/>
      <c r="I87" s="87"/>
      <c r="J87" s="78">
        <f ca="1">SUBTOTAL(9,J61:J86)</f>
        <v>945.75</v>
      </c>
      <c r="K87" s="78"/>
      <c r="L87" s="81">
        <f ca="1">SUBTOTAL(9,L61:L86)</f>
        <v>168</v>
      </c>
      <c r="O87" s="82"/>
      <c r="P87" s="70"/>
      <c r="Q87" s="70"/>
    </row>
    <row r="88" spans="1:17" x14ac:dyDescent="0.25">
      <c r="C88" s="76"/>
      <c r="D88" s="85"/>
      <c r="E88" s="85"/>
      <c r="F88" s="85"/>
      <c r="G88" s="85"/>
      <c r="H88" s="86"/>
      <c r="I88" s="78"/>
      <c r="J88" s="78"/>
      <c r="K88" s="78"/>
      <c r="L88" s="81"/>
      <c r="O88" s="82"/>
      <c r="P88" s="70"/>
      <c r="Q88" s="70"/>
    </row>
    <row r="89" spans="1:17" x14ac:dyDescent="0.25">
      <c r="A89" s="1" t="s">
        <v>21</v>
      </c>
      <c r="C89" s="76" t="str">
        <f t="shared" ref="C89:C114" si="15">CONCATENATE(D89,"x",E89)</f>
        <v>1x2</v>
      </c>
      <c r="D89" s="88">
        <f>D61</f>
        <v>1</v>
      </c>
      <c r="E89" s="88">
        <f>E61</f>
        <v>2</v>
      </c>
      <c r="F89" s="78" t="s">
        <v>1</v>
      </c>
      <c r="G89" s="78"/>
      <c r="H89" s="79" t="s">
        <v>2</v>
      </c>
      <c r="I89" s="80">
        <f t="shared" ref="I89:I114" si="16">E89*D89</f>
        <v>2</v>
      </c>
      <c r="J89" s="80" cm="1">
        <f t="array" aca="1" ref="J89" ca="1">MROUND(OFFSET($C$30,MATCH($C89,$C$31:$C$56,0),1,)*$E$21,I89)</f>
        <v>0</v>
      </c>
      <c r="K89" s="80"/>
      <c r="L89" s="81">
        <f t="shared" ref="L89:L96" ca="1" si="17">J89/I89</f>
        <v>0</v>
      </c>
      <c r="O89" s="82"/>
      <c r="P89" s="70"/>
      <c r="Q89" s="70"/>
    </row>
    <row r="90" spans="1:17" x14ac:dyDescent="0.25">
      <c r="C90" s="76" t="str">
        <f t="shared" si="15"/>
        <v>1.5x1.5</v>
      </c>
      <c r="D90" s="88">
        <f t="shared" ref="D90:E105" si="18">D62</f>
        <v>1.5</v>
      </c>
      <c r="E90" s="88">
        <f t="shared" si="18"/>
        <v>1.5</v>
      </c>
      <c r="F90" s="78" t="s">
        <v>1</v>
      </c>
      <c r="G90" s="78"/>
      <c r="H90" s="79" t="s">
        <v>2</v>
      </c>
      <c r="I90" s="80">
        <f t="shared" si="16"/>
        <v>2.25</v>
      </c>
      <c r="J90" s="80" cm="1">
        <f t="array" aca="1" ref="J90" ca="1">MROUND(OFFSET($C$30,MATCH($C90,$C$31:$C$56,0),1,)*$E$21,I90)</f>
        <v>13.5</v>
      </c>
      <c r="K90" s="80"/>
      <c r="L90" s="81">
        <f t="shared" ca="1" si="17"/>
        <v>6</v>
      </c>
      <c r="N90" s="89"/>
      <c r="O90" s="82"/>
      <c r="P90" s="70"/>
      <c r="Q90" s="70"/>
    </row>
    <row r="91" spans="1:17" x14ac:dyDescent="0.25">
      <c r="C91" s="76" t="str">
        <f t="shared" si="15"/>
        <v>1.5x2</v>
      </c>
      <c r="D91" s="88">
        <f t="shared" si="18"/>
        <v>1.5</v>
      </c>
      <c r="E91" s="88">
        <f t="shared" si="18"/>
        <v>2</v>
      </c>
      <c r="F91" s="78" t="s">
        <v>1</v>
      </c>
      <c r="G91" s="78"/>
      <c r="H91" s="79" t="s">
        <v>2</v>
      </c>
      <c r="I91" s="80">
        <f t="shared" si="16"/>
        <v>3</v>
      </c>
      <c r="J91" s="80" cm="1">
        <f t="array" aca="1" ref="J91" ca="1">MROUND(OFFSET($C$30,MATCH($C91,$C$31:$C$56,0),1,)*$E$21,I91)</f>
        <v>0</v>
      </c>
      <c r="K91" s="80"/>
      <c r="L91" s="81">
        <f t="shared" ca="1" si="17"/>
        <v>0</v>
      </c>
      <c r="O91" s="82"/>
      <c r="P91" s="70"/>
      <c r="Q91" s="70"/>
    </row>
    <row r="92" spans="1:17" x14ac:dyDescent="0.25">
      <c r="C92" s="76" t="str">
        <f t="shared" si="15"/>
        <v>1.5x2.5</v>
      </c>
      <c r="D92" s="88">
        <f t="shared" si="18"/>
        <v>1.5</v>
      </c>
      <c r="E92" s="88">
        <f t="shared" si="18"/>
        <v>2.5</v>
      </c>
      <c r="F92" s="78" t="s">
        <v>1</v>
      </c>
      <c r="G92" s="78"/>
      <c r="H92" s="79" t="s">
        <v>2</v>
      </c>
      <c r="I92" s="80">
        <f t="shared" si="16"/>
        <v>3.75</v>
      </c>
      <c r="J92" s="80" cm="1">
        <f t="array" aca="1" ref="J92" ca="1">MROUND(OFFSET($C$30,MATCH($C92,$C$31:$C$56,0),1,)*$E$21,I92)</f>
        <v>0</v>
      </c>
      <c r="K92" s="80"/>
      <c r="L92" s="81">
        <f t="shared" ca="1" si="17"/>
        <v>0</v>
      </c>
      <c r="O92" s="82"/>
      <c r="P92" s="70"/>
      <c r="Q92" s="70"/>
    </row>
    <row r="93" spans="1:17" x14ac:dyDescent="0.25">
      <c r="C93" s="76" t="str">
        <f t="shared" si="15"/>
        <v>2x2</v>
      </c>
      <c r="D93" s="88">
        <f t="shared" si="18"/>
        <v>2</v>
      </c>
      <c r="E93" s="88">
        <f t="shared" si="18"/>
        <v>2</v>
      </c>
      <c r="F93" s="78" t="s">
        <v>1</v>
      </c>
      <c r="G93" s="78"/>
      <c r="H93" s="79" t="s">
        <v>2</v>
      </c>
      <c r="I93" s="80">
        <f t="shared" si="16"/>
        <v>4</v>
      </c>
      <c r="J93" s="80" cm="1">
        <f t="array" aca="1" ref="J93" ca="1">MROUND(OFFSET($C$30,MATCH($C93,$C$31:$C$56,0),1,)*$E$21,I93)</f>
        <v>0</v>
      </c>
      <c r="K93" s="80"/>
      <c r="L93" s="81">
        <f t="shared" ca="1" si="17"/>
        <v>0</v>
      </c>
      <c r="O93" s="82"/>
      <c r="P93" s="70"/>
      <c r="Q93" s="70"/>
    </row>
    <row r="94" spans="1:17" x14ac:dyDescent="0.25">
      <c r="C94" s="76" t="str">
        <f t="shared" si="15"/>
        <v>1.5x3</v>
      </c>
      <c r="D94" s="88">
        <f t="shared" si="18"/>
        <v>1.5</v>
      </c>
      <c r="E94" s="88">
        <f t="shared" si="18"/>
        <v>3</v>
      </c>
      <c r="F94" s="78" t="s">
        <v>1</v>
      </c>
      <c r="G94" s="78"/>
      <c r="H94" s="79" t="s">
        <v>2</v>
      </c>
      <c r="I94" s="80">
        <f t="shared" si="16"/>
        <v>4.5</v>
      </c>
      <c r="J94" s="80" cm="1">
        <f t="array" aca="1" ref="J94" ca="1">MROUND(OFFSET($C$30,MATCH($C94,$C$31:$C$56,0),1,)*$E$21,I94)</f>
        <v>0</v>
      </c>
      <c r="K94" s="80"/>
      <c r="L94" s="81">
        <f t="shared" ca="1" si="17"/>
        <v>0</v>
      </c>
    </row>
    <row r="95" spans="1:17" x14ac:dyDescent="0.25">
      <c r="C95" s="76" t="str">
        <f t="shared" si="15"/>
        <v>2x2.5</v>
      </c>
      <c r="D95" s="88">
        <f t="shared" si="18"/>
        <v>2</v>
      </c>
      <c r="E95" s="88">
        <f t="shared" si="18"/>
        <v>2.5</v>
      </c>
      <c r="F95" s="78" t="s">
        <v>1</v>
      </c>
      <c r="G95" s="78"/>
      <c r="H95" s="79" t="s">
        <v>2</v>
      </c>
      <c r="I95" s="80">
        <f t="shared" si="16"/>
        <v>5</v>
      </c>
      <c r="J95" s="80" cm="1">
        <f t="array" aca="1" ref="J95" ca="1">MROUND(OFFSET($C$30,MATCH($C95,$C$31:$C$56,0),1,)*$E$21,I95)</f>
        <v>0</v>
      </c>
      <c r="K95" s="80"/>
      <c r="L95" s="81">
        <f t="shared" ca="1" si="17"/>
        <v>0</v>
      </c>
      <c r="O95" s="82"/>
      <c r="P95" s="70"/>
      <c r="Q95" s="70"/>
    </row>
    <row r="96" spans="1:17" x14ac:dyDescent="0.25">
      <c r="C96" s="76" t="str">
        <f t="shared" si="15"/>
        <v>2x3</v>
      </c>
      <c r="D96" s="88">
        <f t="shared" si="18"/>
        <v>2</v>
      </c>
      <c r="E96" s="88">
        <f t="shared" si="18"/>
        <v>3</v>
      </c>
      <c r="F96" s="78" t="s">
        <v>1</v>
      </c>
      <c r="G96" s="78"/>
      <c r="H96" s="79" t="s">
        <v>2</v>
      </c>
      <c r="I96" s="80">
        <f t="shared" si="16"/>
        <v>6</v>
      </c>
      <c r="J96" s="80" cm="1">
        <f t="array" aca="1" ref="J96" ca="1">MROUND(OFFSET($C$30,MATCH($C96,$C$31:$C$56,0),1,)*$E$21,I96)</f>
        <v>0</v>
      </c>
      <c r="K96" s="80"/>
      <c r="L96" s="81">
        <f t="shared" ca="1" si="17"/>
        <v>0</v>
      </c>
      <c r="O96" s="82"/>
      <c r="P96" s="70"/>
      <c r="Q96" s="70"/>
    </row>
    <row r="97" spans="3:17" x14ac:dyDescent="0.25">
      <c r="C97" s="76" t="str">
        <f t="shared" si="15"/>
        <v>2.5x2.5</v>
      </c>
      <c r="D97" s="88">
        <f t="shared" si="18"/>
        <v>2.5</v>
      </c>
      <c r="E97" s="88">
        <f t="shared" si="18"/>
        <v>2.5</v>
      </c>
      <c r="F97" s="78" t="s">
        <v>1</v>
      </c>
      <c r="G97" s="78"/>
      <c r="H97" s="79" t="s">
        <v>2</v>
      </c>
      <c r="I97" s="80">
        <f t="shared" si="16"/>
        <v>6.25</v>
      </c>
      <c r="J97" s="80" cm="1">
        <f t="array" aca="1" ref="J97" ca="1">MROUND(OFFSET($C$30,MATCH($C97,$C$31:$C$56,0),1,)*$E$21,I97)</f>
        <v>0</v>
      </c>
      <c r="K97" s="80"/>
      <c r="L97" s="81">
        <f ca="1">J97/I97</f>
        <v>0</v>
      </c>
      <c r="O97" s="82"/>
      <c r="P97" s="70"/>
      <c r="Q97" s="70"/>
    </row>
    <row r="98" spans="3:17" x14ac:dyDescent="0.25">
      <c r="C98" s="76" t="str">
        <f t="shared" si="15"/>
        <v>2x3.5</v>
      </c>
      <c r="D98" s="88">
        <f t="shared" si="18"/>
        <v>2</v>
      </c>
      <c r="E98" s="88">
        <f t="shared" si="18"/>
        <v>3.5</v>
      </c>
      <c r="F98" s="78" t="s">
        <v>1</v>
      </c>
      <c r="G98" s="78"/>
      <c r="H98" s="79" t="s">
        <v>2</v>
      </c>
      <c r="I98" s="80">
        <f t="shared" si="16"/>
        <v>7</v>
      </c>
      <c r="J98" s="80" cm="1">
        <f t="array" aca="1" ref="J98" ca="1">MROUND(OFFSET($C$30,MATCH($C98,$C$31:$C$56,0),1,)*$E$21,I98)</f>
        <v>0</v>
      </c>
      <c r="K98" s="80"/>
      <c r="L98" s="81">
        <f t="shared" ref="L98:L113" ca="1" si="19">J98/I98</f>
        <v>0</v>
      </c>
      <c r="O98" s="82"/>
      <c r="P98" s="70"/>
      <c r="Q98" s="70"/>
    </row>
    <row r="99" spans="3:17" x14ac:dyDescent="0.25">
      <c r="C99" s="76" t="str">
        <f t="shared" si="15"/>
        <v>2.5x3</v>
      </c>
      <c r="D99" s="88">
        <f t="shared" si="18"/>
        <v>2.5</v>
      </c>
      <c r="E99" s="88">
        <f t="shared" si="18"/>
        <v>3</v>
      </c>
      <c r="F99" s="78" t="s">
        <v>1</v>
      </c>
      <c r="G99" s="78"/>
      <c r="H99" s="79" t="s">
        <v>2</v>
      </c>
      <c r="I99" s="80">
        <f t="shared" si="16"/>
        <v>7.5</v>
      </c>
      <c r="J99" s="80" cm="1">
        <f t="array" aca="1" ref="J99" ca="1">MROUND(OFFSET($C$30,MATCH($C99,$C$31:$C$56,0),1,)*$E$21,I99)</f>
        <v>0</v>
      </c>
      <c r="K99" s="80"/>
      <c r="L99" s="81">
        <f t="shared" ca="1" si="19"/>
        <v>0</v>
      </c>
      <c r="O99" s="82"/>
      <c r="P99" s="70"/>
      <c r="Q99" s="70"/>
    </row>
    <row r="100" spans="3:17" x14ac:dyDescent="0.25">
      <c r="C100" s="76" t="str">
        <f t="shared" si="15"/>
        <v>2x4</v>
      </c>
      <c r="D100" s="88">
        <f t="shared" si="18"/>
        <v>2</v>
      </c>
      <c r="E100" s="88">
        <f t="shared" si="18"/>
        <v>4</v>
      </c>
      <c r="F100" s="78" t="s">
        <v>1</v>
      </c>
      <c r="G100" s="78"/>
      <c r="H100" s="79" t="s">
        <v>2</v>
      </c>
      <c r="I100" s="80">
        <f t="shared" si="16"/>
        <v>8</v>
      </c>
      <c r="J100" s="80" cm="1">
        <f t="array" aca="1" ref="J100" ca="1">MROUND(OFFSET($C$30,MATCH($C100,$C$31:$C$56,0),1,)*$E$21,I100)</f>
        <v>0</v>
      </c>
      <c r="K100" s="80"/>
      <c r="L100" s="81">
        <f t="shared" ca="1" si="19"/>
        <v>0</v>
      </c>
      <c r="O100" s="82"/>
      <c r="P100" s="70"/>
      <c r="Q100" s="70"/>
    </row>
    <row r="101" spans="3:17" x14ac:dyDescent="0.25">
      <c r="C101" s="76" t="str">
        <f t="shared" si="15"/>
        <v>3x3</v>
      </c>
      <c r="D101" s="88">
        <f t="shared" si="18"/>
        <v>3</v>
      </c>
      <c r="E101" s="88">
        <f t="shared" si="18"/>
        <v>3</v>
      </c>
      <c r="F101" s="78" t="s">
        <v>1</v>
      </c>
      <c r="G101" s="78"/>
      <c r="H101" s="79" t="s">
        <v>2</v>
      </c>
      <c r="I101" s="80">
        <f t="shared" si="16"/>
        <v>9</v>
      </c>
      <c r="J101" s="80" cm="1">
        <f t="array" aca="1" ref="J101" ca="1">MROUND(OFFSET($C$30,MATCH($C101,$C$31:$C$56,0),1,)*$E$21,I101)</f>
        <v>198</v>
      </c>
      <c r="K101" s="80"/>
      <c r="L101" s="81">
        <f t="shared" ca="1" si="19"/>
        <v>22</v>
      </c>
      <c r="O101" s="82"/>
      <c r="P101" s="70"/>
      <c r="Q101" s="70"/>
    </row>
    <row r="102" spans="3:17" x14ac:dyDescent="0.25">
      <c r="C102" s="76" t="str">
        <f t="shared" si="15"/>
        <v>2.5x4</v>
      </c>
      <c r="D102" s="88">
        <f t="shared" si="18"/>
        <v>2.5</v>
      </c>
      <c r="E102" s="88">
        <f t="shared" si="18"/>
        <v>4</v>
      </c>
      <c r="F102" s="78" t="s">
        <v>1</v>
      </c>
      <c r="G102" s="78"/>
      <c r="H102" s="79" t="s">
        <v>2</v>
      </c>
      <c r="I102" s="80">
        <f t="shared" si="16"/>
        <v>10</v>
      </c>
      <c r="J102" s="80" cm="1">
        <f t="array" aca="1" ref="J102" ca="1">MROUND(OFFSET($C$30,MATCH($C102,$C$31:$C$56,0),1,)*$E$21,I102)</f>
        <v>0</v>
      </c>
      <c r="K102" s="80"/>
      <c r="L102" s="81">
        <f t="shared" ca="1" si="19"/>
        <v>0</v>
      </c>
      <c r="O102" s="82"/>
      <c r="P102" s="70"/>
      <c r="Q102" s="70"/>
    </row>
    <row r="103" spans="3:17" x14ac:dyDescent="0.25">
      <c r="C103" s="76" t="str">
        <f t="shared" si="15"/>
        <v>3x3.5</v>
      </c>
      <c r="D103" s="88">
        <f t="shared" si="18"/>
        <v>3</v>
      </c>
      <c r="E103" s="88">
        <f t="shared" si="18"/>
        <v>3.5</v>
      </c>
      <c r="F103" s="78" t="s">
        <v>1</v>
      </c>
      <c r="G103" s="78"/>
      <c r="H103" s="79" t="s">
        <v>2</v>
      </c>
      <c r="I103" s="80">
        <f t="shared" si="16"/>
        <v>10.5</v>
      </c>
      <c r="J103" s="80" cm="1">
        <f t="array" aca="1" ref="J103" ca="1">MROUND(OFFSET($C$30,MATCH($C103,$C$31:$C$56,0),1,)*$E$21,I103)</f>
        <v>0</v>
      </c>
      <c r="K103" s="80"/>
      <c r="L103" s="81">
        <f t="shared" ca="1" si="19"/>
        <v>0</v>
      </c>
      <c r="O103" s="82"/>
      <c r="P103" s="70"/>
      <c r="Q103" s="70"/>
    </row>
    <row r="104" spans="3:17" x14ac:dyDescent="0.25">
      <c r="C104" s="76" t="str">
        <f t="shared" si="15"/>
        <v>3x4</v>
      </c>
      <c r="D104" s="88">
        <f t="shared" si="18"/>
        <v>3</v>
      </c>
      <c r="E104" s="88">
        <f t="shared" si="18"/>
        <v>4</v>
      </c>
      <c r="F104" s="78" t="s">
        <v>1</v>
      </c>
      <c r="G104" s="78"/>
      <c r="H104" s="79" t="s">
        <v>2</v>
      </c>
      <c r="I104" s="80">
        <f t="shared" si="16"/>
        <v>12</v>
      </c>
      <c r="J104" s="80" cm="1">
        <f t="array" aca="1" ref="J104" ca="1">MROUND(OFFSET($C$30,MATCH($C104,$C$31:$C$56,0),1,)*$E$21,I104)</f>
        <v>0</v>
      </c>
      <c r="K104" s="80"/>
      <c r="L104" s="81">
        <f t="shared" ca="1" si="19"/>
        <v>0</v>
      </c>
      <c r="O104" s="82"/>
      <c r="P104" s="70"/>
      <c r="Q104" s="70"/>
    </row>
    <row r="105" spans="3:17" x14ac:dyDescent="0.25">
      <c r="C105" s="76" t="str">
        <f t="shared" si="15"/>
        <v>3.5x3.5</v>
      </c>
      <c r="D105" s="88">
        <f t="shared" si="18"/>
        <v>3.5</v>
      </c>
      <c r="E105" s="88">
        <f t="shared" si="18"/>
        <v>3.5</v>
      </c>
      <c r="F105" s="78" t="s">
        <v>1</v>
      </c>
      <c r="G105" s="78"/>
      <c r="H105" s="79" t="s">
        <v>2</v>
      </c>
      <c r="I105" s="80">
        <f t="shared" si="16"/>
        <v>12.25</v>
      </c>
      <c r="J105" s="80" cm="1">
        <f t="array" aca="1" ref="J105" ca="1">MROUND(OFFSET($C$30,MATCH($C105,$C$31:$C$56,0),1,)*$E$21,I105)</f>
        <v>0</v>
      </c>
      <c r="K105" s="80"/>
      <c r="L105" s="81">
        <f t="shared" ca="1" si="19"/>
        <v>0</v>
      </c>
      <c r="O105" s="82"/>
      <c r="P105" s="70"/>
      <c r="Q105" s="70"/>
    </row>
    <row r="106" spans="3:17" x14ac:dyDescent="0.25">
      <c r="C106" s="76" t="str">
        <f t="shared" si="15"/>
        <v>4.5x3</v>
      </c>
      <c r="D106" s="88">
        <f t="shared" ref="D106:E114" si="20">D78</f>
        <v>4.5</v>
      </c>
      <c r="E106" s="88">
        <f t="shared" si="20"/>
        <v>3</v>
      </c>
      <c r="F106" s="78" t="s">
        <v>1</v>
      </c>
      <c r="G106" s="78"/>
      <c r="H106" s="79" t="s">
        <v>2</v>
      </c>
      <c r="I106" s="80">
        <f t="shared" si="16"/>
        <v>13.5</v>
      </c>
      <c r="J106" s="80" cm="1">
        <f t="array" aca="1" ref="J106" ca="1">MROUND(OFFSET($C$30,MATCH($C106,$C$31:$C$56,0),1,)*$E$21,I106)</f>
        <v>175.5</v>
      </c>
      <c r="K106" s="80"/>
      <c r="L106" s="81">
        <f t="shared" ca="1" si="19"/>
        <v>13</v>
      </c>
      <c r="O106" s="82"/>
      <c r="P106" s="70"/>
      <c r="Q106" s="70"/>
    </row>
    <row r="107" spans="3:17" x14ac:dyDescent="0.25">
      <c r="C107" s="76" t="str">
        <f t="shared" si="15"/>
        <v>3.5x4</v>
      </c>
      <c r="D107" s="88">
        <f t="shared" si="20"/>
        <v>3.5</v>
      </c>
      <c r="E107" s="88">
        <f t="shared" si="20"/>
        <v>4</v>
      </c>
      <c r="F107" s="78" t="s">
        <v>1</v>
      </c>
      <c r="G107" s="78"/>
      <c r="H107" s="79" t="s">
        <v>2</v>
      </c>
      <c r="I107" s="80">
        <f t="shared" si="16"/>
        <v>14</v>
      </c>
      <c r="J107" s="80" cm="1">
        <f t="array" aca="1" ref="J107" ca="1">MROUND(OFFSET($C$30,MATCH($C107,$C$31:$C$56,0),1,)*$E$21,I107)</f>
        <v>0</v>
      </c>
      <c r="K107" s="80"/>
      <c r="L107" s="81">
        <f t="shared" ca="1" si="19"/>
        <v>0</v>
      </c>
      <c r="O107" s="82"/>
      <c r="P107" s="70"/>
      <c r="Q107" s="70"/>
    </row>
    <row r="108" spans="3:17" x14ac:dyDescent="0.25">
      <c r="C108" s="76" t="str">
        <f t="shared" si="15"/>
        <v>3x5</v>
      </c>
      <c r="D108" s="88">
        <f t="shared" si="20"/>
        <v>3</v>
      </c>
      <c r="E108" s="88">
        <f t="shared" si="20"/>
        <v>5</v>
      </c>
      <c r="F108" s="78" t="s">
        <v>1</v>
      </c>
      <c r="G108" s="78"/>
      <c r="H108" s="79" t="s">
        <v>2</v>
      </c>
      <c r="I108" s="80">
        <f t="shared" si="16"/>
        <v>15</v>
      </c>
      <c r="J108" s="80" cm="1">
        <f t="array" aca="1" ref="J108" ca="1">MROUND(OFFSET($C$30,MATCH($C108,$C$31:$C$56,0),1,)*$E$21,I108)</f>
        <v>0</v>
      </c>
      <c r="K108" s="80"/>
      <c r="L108" s="81">
        <f t="shared" ca="1" si="19"/>
        <v>0</v>
      </c>
      <c r="O108" s="82"/>
      <c r="P108" s="70"/>
      <c r="Q108" s="70"/>
    </row>
    <row r="109" spans="3:17" x14ac:dyDescent="0.25">
      <c r="C109" s="76" t="str">
        <f t="shared" si="15"/>
        <v>3.5x4.5</v>
      </c>
      <c r="D109" s="88">
        <f t="shared" si="20"/>
        <v>3.5</v>
      </c>
      <c r="E109" s="88">
        <f t="shared" si="20"/>
        <v>4.5</v>
      </c>
      <c r="F109" s="78" t="s">
        <v>1</v>
      </c>
      <c r="G109" s="78"/>
      <c r="H109" s="79" t="s">
        <v>2</v>
      </c>
      <c r="I109" s="80">
        <f t="shared" si="16"/>
        <v>15.75</v>
      </c>
      <c r="J109" s="80" cm="1">
        <f t="array" aca="1" ref="J109" ca="1">MROUND(OFFSET($C$30,MATCH($C109,$C$31:$C$56,0),1,)*$E$21,I109)</f>
        <v>0</v>
      </c>
      <c r="K109" s="80"/>
      <c r="L109" s="81">
        <f t="shared" ca="1" si="19"/>
        <v>0</v>
      </c>
      <c r="O109" s="82"/>
      <c r="P109" s="70"/>
      <c r="Q109" s="70"/>
    </row>
    <row r="110" spans="3:17" x14ac:dyDescent="0.25">
      <c r="C110" s="76" t="str">
        <f t="shared" si="15"/>
        <v>6x3</v>
      </c>
      <c r="D110" s="88">
        <f t="shared" si="20"/>
        <v>6</v>
      </c>
      <c r="E110" s="88">
        <f t="shared" si="20"/>
        <v>3</v>
      </c>
      <c r="F110" s="78" t="s">
        <v>1</v>
      </c>
      <c r="G110" s="78"/>
      <c r="H110" s="79" t="s">
        <v>2</v>
      </c>
      <c r="I110" s="80">
        <f t="shared" si="16"/>
        <v>18</v>
      </c>
      <c r="J110" s="80" cm="1">
        <f t="array" aca="1" ref="J110" ca="1">MROUND(OFFSET($C$30,MATCH($C110,$C$31:$C$56,0),1,)*$E$21,I110)</f>
        <v>180</v>
      </c>
      <c r="K110" s="80"/>
      <c r="L110" s="81">
        <f t="shared" ca="1" si="19"/>
        <v>10</v>
      </c>
      <c r="O110" s="82"/>
      <c r="P110" s="70"/>
      <c r="Q110" s="70"/>
    </row>
    <row r="111" spans="3:17" x14ac:dyDescent="0.25">
      <c r="C111" s="76" t="str">
        <f t="shared" si="15"/>
        <v>7.5x3</v>
      </c>
      <c r="D111" s="88">
        <f t="shared" si="20"/>
        <v>7.5</v>
      </c>
      <c r="E111" s="88">
        <f t="shared" si="20"/>
        <v>3</v>
      </c>
      <c r="F111" s="78" t="s">
        <v>1</v>
      </c>
      <c r="G111" s="78"/>
      <c r="H111" s="79" t="s">
        <v>2</v>
      </c>
      <c r="I111" s="80">
        <f t="shared" si="16"/>
        <v>22.5</v>
      </c>
      <c r="J111" s="80" cm="1">
        <f t="array" aca="1" ref="J111" ca="1">MROUND(OFFSET($C$30,MATCH($C111,$C$31:$C$56,0),1,)*$E$21,I111)</f>
        <v>0</v>
      </c>
      <c r="K111" s="80"/>
      <c r="L111" s="81">
        <f t="shared" ca="1" si="19"/>
        <v>0</v>
      </c>
      <c r="O111" s="82"/>
      <c r="P111" s="70"/>
      <c r="Q111" s="70"/>
    </row>
    <row r="112" spans="3:17" x14ac:dyDescent="0.25">
      <c r="C112" s="76" t="str">
        <f t="shared" si="15"/>
        <v>8x3</v>
      </c>
      <c r="D112" s="88">
        <f t="shared" si="20"/>
        <v>8</v>
      </c>
      <c r="E112" s="88">
        <f t="shared" si="20"/>
        <v>3</v>
      </c>
      <c r="F112" s="78" t="s">
        <v>1</v>
      </c>
      <c r="G112" s="78"/>
      <c r="H112" s="79" t="s">
        <v>2</v>
      </c>
      <c r="I112" s="80">
        <f t="shared" si="16"/>
        <v>24</v>
      </c>
      <c r="J112" s="80" cm="1">
        <f t="array" aca="1" ref="J112" ca="1">MROUND(OFFSET($C$30,MATCH($C112,$C$31:$C$56,0),1,)*$E$21,I112)</f>
        <v>0</v>
      </c>
      <c r="K112" s="80"/>
      <c r="L112" s="81">
        <f t="shared" ca="1" si="19"/>
        <v>0</v>
      </c>
      <c r="O112" s="82"/>
      <c r="P112" s="70"/>
      <c r="Q112" s="70"/>
    </row>
    <row r="113" spans="3:17" x14ac:dyDescent="0.25">
      <c r="C113" s="76" t="str">
        <f t="shared" si="15"/>
        <v>9x3</v>
      </c>
      <c r="D113" s="88">
        <f t="shared" si="20"/>
        <v>9</v>
      </c>
      <c r="E113" s="88">
        <f t="shared" si="20"/>
        <v>3</v>
      </c>
      <c r="F113" s="78" t="s">
        <v>1</v>
      </c>
      <c r="G113" s="78"/>
      <c r="H113" s="79" t="s">
        <v>2</v>
      </c>
      <c r="I113" s="80">
        <f t="shared" si="16"/>
        <v>27</v>
      </c>
      <c r="J113" s="80" cm="1">
        <f t="array" aca="1" ref="J113" ca="1">MROUND(OFFSET($C$30,MATCH($C113,$C$31:$C$56,0),1,)*$E$21,I113)</f>
        <v>135</v>
      </c>
      <c r="K113" s="80"/>
      <c r="L113" s="81">
        <f t="shared" ca="1" si="19"/>
        <v>5</v>
      </c>
      <c r="O113" s="82"/>
      <c r="P113" s="70"/>
      <c r="Q113" s="70"/>
    </row>
    <row r="114" spans="3:17" x14ac:dyDescent="0.25">
      <c r="C114" s="76" t="str">
        <f t="shared" si="15"/>
        <v>5x6</v>
      </c>
      <c r="D114" s="88">
        <f t="shared" si="20"/>
        <v>5</v>
      </c>
      <c r="E114" s="88">
        <f t="shared" si="20"/>
        <v>6</v>
      </c>
      <c r="F114" s="78" t="s">
        <v>1</v>
      </c>
      <c r="G114" s="78"/>
      <c r="H114" s="79" t="s">
        <v>2</v>
      </c>
      <c r="I114" s="80">
        <f t="shared" si="16"/>
        <v>30</v>
      </c>
      <c r="J114" s="83" cm="1">
        <f t="array" aca="1" ref="J114" ca="1">MROUND(OFFSET($C$30,MATCH($C114,$C$31:$C$56,0),1,)*$E$21,I114)</f>
        <v>0</v>
      </c>
      <c r="K114" s="83"/>
      <c r="L114" s="84">
        <f ca="1">J114/I114</f>
        <v>0</v>
      </c>
      <c r="O114" s="82"/>
      <c r="P114" s="70"/>
      <c r="Q114" s="70"/>
    </row>
    <row r="115" spans="3:17" x14ac:dyDescent="0.25">
      <c r="C115" s="76"/>
      <c r="D115" s="77"/>
      <c r="E115" s="77"/>
      <c r="F115" s="85"/>
      <c r="G115" s="85"/>
      <c r="H115" s="86"/>
      <c r="I115" s="78"/>
      <c r="J115" s="78">
        <f ca="1">SUBTOTAL(9,J89:J114)</f>
        <v>702</v>
      </c>
      <c r="K115" s="78"/>
      <c r="L115" s="81">
        <f ca="1">SUBTOTAL(9,L89:L114)</f>
        <v>56</v>
      </c>
      <c r="O115" s="82"/>
      <c r="P115" s="70"/>
      <c r="Q115" s="70"/>
    </row>
    <row r="116" spans="3:17" x14ac:dyDescent="0.25">
      <c r="C116" s="76"/>
      <c r="D116" s="77"/>
      <c r="E116" s="77"/>
      <c r="F116" s="85"/>
      <c r="G116" s="85"/>
      <c r="H116" s="86"/>
      <c r="I116" s="78"/>
      <c r="J116" s="78"/>
      <c r="K116" s="78"/>
      <c r="L116" s="81"/>
      <c r="O116" s="82"/>
      <c r="P116" s="70"/>
      <c r="Q116" s="70"/>
    </row>
    <row r="117" spans="3:17" x14ac:dyDescent="0.25">
      <c r="C117" s="76" t="str">
        <f t="shared" ref="C117:C226" si="21">CONCATENATE(D117,"x",E117)</f>
        <v>1x2</v>
      </c>
      <c r="D117" s="88">
        <f>D89</f>
        <v>1</v>
      </c>
      <c r="E117" s="88">
        <f>E89</f>
        <v>2</v>
      </c>
      <c r="F117" s="78">
        <v>1</v>
      </c>
      <c r="G117" s="78"/>
      <c r="H117" s="79" t="s">
        <v>2</v>
      </c>
      <c r="I117" s="80">
        <f t="shared" ref="I117:I142" si="22">E117*D117</f>
        <v>2</v>
      </c>
      <c r="J117" s="80">
        <f ca="1">IF(F117&lt;=$F$11-1,MROUND(OFFSET($C$30,MATCH($C117,$C$31:$C$56,0),5)*INDEX($E$22:$E$25,MATCH(F117,$C$22:$C$25)),I117),0)</f>
        <v>0</v>
      </c>
      <c r="K117" s="80"/>
      <c r="L117" s="81">
        <f t="shared" ref="L117:L142" ca="1" si="23">J117/I117</f>
        <v>0</v>
      </c>
      <c r="O117" s="82"/>
      <c r="P117" s="70"/>
      <c r="Q117" s="70"/>
    </row>
    <row r="118" spans="3:17" x14ac:dyDescent="0.25">
      <c r="C118" s="76" t="str">
        <f t="shared" si="21"/>
        <v>1.5x1.5</v>
      </c>
      <c r="D118" s="88">
        <f t="shared" ref="D118:E133" si="24">D90</f>
        <v>1.5</v>
      </c>
      <c r="E118" s="88">
        <f t="shared" si="24"/>
        <v>1.5</v>
      </c>
      <c r="F118" s="78">
        <v>1</v>
      </c>
      <c r="G118" s="78"/>
      <c r="H118" s="79" t="s">
        <v>2</v>
      </c>
      <c r="I118" s="80">
        <f t="shared" si="22"/>
        <v>2.25</v>
      </c>
      <c r="J118" s="80">
        <f t="shared" ref="J118:J142" ca="1" si="25">IF(F118&lt;=$F$11-1,MROUND(OFFSET($C$30,MATCH($C118,$C$31:$C$56,0),5)*INDEX($E$22:$E$25,MATCH(F118,$C$22:$C$25)),I118),0)</f>
        <v>36</v>
      </c>
      <c r="K118" s="80"/>
      <c r="L118" s="81">
        <f t="shared" ca="1" si="23"/>
        <v>16</v>
      </c>
      <c r="O118" s="82"/>
      <c r="P118" s="70"/>
      <c r="Q118" s="70"/>
    </row>
    <row r="119" spans="3:17" x14ac:dyDescent="0.25">
      <c r="C119" s="76" t="str">
        <f t="shared" si="21"/>
        <v>1.5x2</v>
      </c>
      <c r="D119" s="88">
        <f t="shared" si="24"/>
        <v>1.5</v>
      </c>
      <c r="E119" s="88">
        <f t="shared" si="24"/>
        <v>2</v>
      </c>
      <c r="F119" s="78">
        <v>1</v>
      </c>
      <c r="G119" s="78"/>
      <c r="H119" s="79" t="s">
        <v>2</v>
      </c>
      <c r="I119" s="80">
        <f t="shared" si="22"/>
        <v>3</v>
      </c>
      <c r="J119" s="80">
        <f t="shared" ca="1" si="25"/>
        <v>0</v>
      </c>
      <c r="K119" s="80"/>
      <c r="L119" s="81">
        <f t="shared" ca="1" si="23"/>
        <v>0</v>
      </c>
      <c r="O119" s="82"/>
      <c r="P119" s="70"/>
      <c r="Q119" s="70"/>
    </row>
    <row r="120" spans="3:17" x14ac:dyDescent="0.25">
      <c r="C120" s="76" t="str">
        <f t="shared" si="21"/>
        <v>1.5x2.5</v>
      </c>
      <c r="D120" s="88">
        <f t="shared" si="24"/>
        <v>1.5</v>
      </c>
      <c r="E120" s="88">
        <f t="shared" si="24"/>
        <v>2.5</v>
      </c>
      <c r="F120" s="78">
        <v>1</v>
      </c>
      <c r="G120" s="78"/>
      <c r="H120" s="79" t="s">
        <v>2</v>
      </c>
      <c r="I120" s="80">
        <f t="shared" si="22"/>
        <v>3.75</v>
      </c>
      <c r="J120" s="80">
        <f t="shared" ca="1" si="25"/>
        <v>0</v>
      </c>
      <c r="K120" s="80"/>
      <c r="L120" s="81">
        <f t="shared" ca="1" si="23"/>
        <v>0</v>
      </c>
      <c r="O120" s="82"/>
      <c r="P120" s="70"/>
      <c r="Q120" s="70"/>
    </row>
    <row r="121" spans="3:17" x14ac:dyDescent="0.25">
      <c r="C121" s="76" t="str">
        <f t="shared" si="21"/>
        <v>2x2</v>
      </c>
      <c r="D121" s="88">
        <f t="shared" si="24"/>
        <v>2</v>
      </c>
      <c r="E121" s="88">
        <f t="shared" si="24"/>
        <v>2</v>
      </c>
      <c r="F121" s="78">
        <v>1</v>
      </c>
      <c r="G121" s="78"/>
      <c r="H121" s="79" t="s">
        <v>2</v>
      </c>
      <c r="I121" s="80">
        <f t="shared" si="22"/>
        <v>4</v>
      </c>
      <c r="J121" s="80">
        <f t="shared" ca="1" si="25"/>
        <v>0</v>
      </c>
      <c r="K121" s="80"/>
      <c r="L121" s="81">
        <f t="shared" ca="1" si="23"/>
        <v>0</v>
      </c>
    </row>
    <row r="122" spans="3:17" x14ac:dyDescent="0.25">
      <c r="C122" s="76" t="str">
        <f t="shared" si="21"/>
        <v>1.5x3</v>
      </c>
      <c r="D122" s="88">
        <f t="shared" si="24"/>
        <v>1.5</v>
      </c>
      <c r="E122" s="88">
        <f t="shared" si="24"/>
        <v>3</v>
      </c>
      <c r="F122" s="78">
        <v>1</v>
      </c>
      <c r="G122" s="78"/>
      <c r="H122" s="79" t="s">
        <v>2</v>
      </c>
      <c r="I122" s="80">
        <f t="shared" si="22"/>
        <v>4.5</v>
      </c>
      <c r="J122" s="80">
        <f t="shared" ca="1" si="25"/>
        <v>36</v>
      </c>
      <c r="K122" s="80"/>
      <c r="L122" s="81">
        <f t="shared" ca="1" si="23"/>
        <v>8</v>
      </c>
      <c r="O122" s="82"/>
      <c r="P122" s="70"/>
      <c r="Q122" s="70"/>
    </row>
    <row r="123" spans="3:17" x14ac:dyDescent="0.25">
      <c r="C123" s="76" t="str">
        <f t="shared" si="21"/>
        <v>2x2.5</v>
      </c>
      <c r="D123" s="88">
        <f t="shared" si="24"/>
        <v>2</v>
      </c>
      <c r="E123" s="88">
        <f t="shared" si="24"/>
        <v>2.5</v>
      </c>
      <c r="F123" s="78">
        <v>1</v>
      </c>
      <c r="G123" s="78"/>
      <c r="H123" s="79" t="s">
        <v>2</v>
      </c>
      <c r="I123" s="80">
        <f t="shared" si="22"/>
        <v>5</v>
      </c>
      <c r="J123" s="80">
        <f t="shared" ca="1" si="25"/>
        <v>0</v>
      </c>
      <c r="K123" s="80"/>
      <c r="L123" s="81">
        <f t="shared" ca="1" si="23"/>
        <v>0</v>
      </c>
      <c r="O123" s="82"/>
      <c r="P123" s="70"/>
      <c r="Q123" s="70"/>
    </row>
    <row r="124" spans="3:17" x14ac:dyDescent="0.25">
      <c r="C124" s="76" t="str">
        <f t="shared" si="21"/>
        <v>2x3</v>
      </c>
      <c r="D124" s="88">
        <f t="shared" si="24"/>
        <v>2</v>
      </c>
      <c r="E124" s="88">
        <f t="shared" si="24"/>
        <v>3</v>
      </c>
      <c r="F124" s="78">
        <v>1</v>
      </c>
      <c r="G124" s="78"/>
      <c r="H124" s="79" t="s">
        <v>2</v>
      </c>
      <c r="I124" s="80">
        <f t="shared" si="22"/>
        <v>6</v>
      </c>
      <c r="J124" s="80">
        <f t="shared" ca="1" si="25"/>
        <v>36</v>
      </c>
      <c r="K124" s="80"/>
      <c r="L124" s="81">
        <f t="shared" ca="1" si="23"/>
        <v>6</v>
      </c>
      <c r="O124" s="82"/>
      <c r="P124" s="70"/>
      <c r="Q124" s="70"/>
    </row>
    <row r="125" spans="3:17" x14ac:dyDescent="0.25">
      <c r="C125" s="76" t="str">
        <f t="shared" si="21"/>
        <v>2.5x2.5</v>
      </c>
      <c r="D125" s="88">
        <f t="shared" si="24"/>
        <v>2.5</v>
      </c>
      <c r="E125" s="88">
        <f t="shared" si="24"/>
        <v>2.5</v>
      </c>
      <c r="F125" s="78">
        <v>1</v>
      </c>
      <c r="G125" s="78"/>
      <c r="H125" s="79" t="s">
        <v>2</v>
      </c>
      <c r="I125" s="80">
        <f t="shared" si="22"/>
        <v>6.25</v>
      </c>
      <c r="J125" s="80">
        <f t="shared" ca="1" si="25"/>
        <v>0</v>
      </c>
      <c r="K125" s="80"/>
      <c r="L125" s="81">
        <f t="shared" ca="1" si="23"/>
        <v>0</v>
      </c>
      <c r="O125" s="82"/>
      <c r="P125" s="70"/>
      <c r="Q125" s="70"/>
    </row>
    <row r="126" spans="3:17" x14ac:dyDescent="0.25">
      <c r="C126" s="76" t="str">
        <f t="shared" si="21"/>
        <v>2x3.5</v>
      </c>
      <c r="D126" s="88">
        <f t="shared" si="24"/>
        <v>2</v>
      </c>
      <c r="E126" s="88">
        <f t="shared" si="24"/>
        <v>3.5</v>
      </c>
      <c r="F126" s="78">
        <v>1</v>
      </c>
      <c r="G126" s="78"/>
      <c r="H126" s="79" t="s">
        <v>2</v>
      </c>
      <c r="I126" s="80">
        <f t="shared" si="22"/>
        <v>7</v>
      </c>
      <c r="J126" s="80">
        <f t="shared" ca="1" si="25"/>
        <v>0</v>
      </c>
      <c r="K126" s="80"/>
      <c r="L126" s="81">
        <f t="shared" ca="1" si="23"/>
        <v>0</v>
      </c>
      <c r="O126" s="82"/>
      <c r="P126" s="70"/>
      <c r="Q126" s="70"/>
    </row>
    <row r="127" spans="3:17" x14ac:dyDescent="0.25">
      <c r="C127" s="76" t="str">
        <f t="shared" si="21"/>
        <v>2.5x3</v>
      </c>
      <c r="D127" s="88">
        <f t="shared" si="24"/>
        <v>2.5</v>
      </c>
      <c r="E127" s="88">
        <f t="shared" si="24"/>
        <v>3</v>
      </c>
      <c r="F127" s="78">
        <v>1</v>
      </c>
      <c r="G127" s="78"/>
      <c r="H127" s="79" t="s">
        <v>2</v>
      </c>
      <c r="I127" s="80">
        <f t="shared" si="22"/>
        <v>7.5</v>
      </c>
      <c r="J127" s="80">
        <f t="shared" ca="1" si="25"/>
        <v>0</v>
      </c>
      <c r="K127" s="80"/>
      <c r="L127" s="81">
        <f t="shared" ca="1" si="23"/>
        <v>0</v>
      </c>
      <c r="O127" s="82"/>
      <c r="P127" s="70"/>
      <c r="Q127" s="70"/>
    </row>
    <row r="128" spans="3:17" x14ac:dyDescent="0.25">
      <c r="C128" s="76" t="str">
        <f t="shared" si="21"/>
        <v>2x4</v>
      </c>
      <c r="D128" s="88">
        <f t="shared" si="24"/>
        <v>2</v>
      </c>
      <c r="E128" s="88">
        <f t="shared" si="24"/>
        <v>4</v>
      </c>
      <c r="F128" s="78">
        <v>1</v>
      </c>
      <c r="G128" s="78"/>
      <c r="H128" s="79" t="s">
        <v>2</v>
      </c>
      <c r="I128" s="80">
        <f t="shared" si="22"/>
        <v>8</v>
      </c>
      <c r="J128" s="80">
        <f t="shared" ca="1" si="25"/>
        <v>0</v>
      </c>
      <c r="K128" s="80"/>
      <c r="L128" s="81">
        <f t="shared" ca="1" si="23"/>
        <v>0</v>
      </c>
      <c r="O128" s="82"/>
      <c r="P128" s="70"/>
      <c r="Q128" s="70"/>
    </row>
    <row r="129" spans="3:17" x14ac:dyDescent="0.25">
      <c r="C129" s="76" t="str">
        <f t="shared" si="21"/>
        <v>3x3</v>
      </c>
      <c r="D129" s="88">
        <f t="shared" si="24"/>
        <v>3</v>
      </c>
      <c r="E129" s="88">
        <f t="shared" si="24"/>
        <v>3</v>
      </c>
      <c r="F129" s="78">
        <v>1</v>
      </c>
      <c r="G129" s="78"/>
      <c r="H129" s="79" t="s">
        <v>2</v>
      </c>
      <c r="I129" s="80">
        <f t="shared" si="22"/>
        <v>9</v>
      </c>
      <c r="J129" s="80">
        <f t="shared" ca="1" si="25"/>
        <v>288</v>
      </c>
      <c r="K129" s="80"/>
      <c r="L129" s="81">
        <f t="shared" ca="1" si="23"/>
        <v>32</v>
      </c>
      <c r="O129" s="82"/>
      <c r="P129" s="70"/>
      <c r="Q129" s="70"/>
    </row>
    <row r="130" spans="3:17" x14ac:dyDescent="0.25">
      <c r="C130" s="76" t="str">
        <f t="shared" si="21"/>
        <v>2.5x4</v>
      </c>
      <c r="D130" s="88">
        <f t="shared" si="24"/>
        <v>2.5</v>
      </c>
      <c r="E130" s="88">
        <f t="shared" si="24"/>
        <v>4</v>
      </c>
      <c r="F130" s="78">
        <v>1</v>
      </c>
      <c r="G130" s="78"/>
      <c r="H130" s="79" t="s">
        <v>2</v>
      </c>
      <c r="I130" s="80">
        <f t="shared" si="22"/>
        <v>10</v>
      </c>
      <c r="J130" s="80">
        <f t="shared" ca="1" si="25"/>
        <v>0</v>
      </c>
      <c r="K130" s="80"/>
      <c r="L130" s="81">
        <f t="shared" ca="1" si="23"/>
        <v>0</v>
      </c>
      <c r="O130" s="82"/>
      <c r="P130" s="70"/>
      <c r="Q130" s="70"/>
    </row>
    <row r="131" spans="3:17" x14ac:dyDescent="0.25">
      <c r="C131" s="76" t="str">
        <f t="shared" si="21"/>
        <v>3x3.5</v>
      </c>
      <c r="D131" s="88">
        <f t="shared" si="24"/>
        <v>3</v>
      </c>
      <c r="E131" s="88">
        <f t="shared" si="24"/>
        <v>3.5</v>
      </c>
      <c r="F131" s="78">
        <v>1</v>
      </c>
      <c r="G131" s="78"/>
      <c r="H131" s="79" t="s">
        <v>2</v>
      </c>
      <c r="I131" s="80">
        <f t="shared" si="22"/>
        <v>10.5</v>
      </c>
      <c r="J131" s="80">
        <f t="shared" ca="1" si="25"/>
        <v>0</v>
      </c>
      <c r="K131" s="80"/>
      <c r="L131" s="81">
        <f t="shared" ca="1" si="23"/>
        <v>0</v>
      </c>
      <c r="O131" s="82"/>
      <c r="P131" s="70"/>
      <c r="Q131" s="70"/>
    </row>
    <row r="132" spans="3:17" x14ac:dyDescent="0.25">
      <c r="C132" s="76" t="str">
        <f t="shared" si="21"/>
        <v>3x4</v>
      </c>
      <c r="D132" s="88">
        <f t="shared" si="24"/>
        <v>3</v>
      </c>
      <c r="E132" s="88">
        <f t="shared" si="24"/>
        <v>4</v>
      </c>
      <c r="F132" s="78">
        <v>1</v>
      </c>
      <c r="G132" s="78"/>
      <c r="H132" s="79" t="s">
        <v>2</v>
      </c>
      <c r="I132" s="80">
        <f t="shared" si="22"/>
        <v>12</v>
      </c>
      <c r="J132" s="80">
        <f t="shared" ca="1" si="25"/>
        <v>0</v>
      </c>
      <c r="K132" s="80"/>
      <c r="L132" s="81">
        <f t="shared" ca="1" si="23"/>
        <v>0</v>
      </c>
      <c r="O132" s="82"/>
      <c r="P132" s="70"/>
      <c r="Q132" s="70"/>
    </row>
    <row r="133" spans="3:17" x14ac:dyDescent="0.25">
      <c r="C133" s="76" t="str">
        <f t="shared" si="21"/>
        <v>3.5x3.5</v>
      </c>
      <c r="D133" s="88">
        <f t="shared" si="24"/>
        <v>3.5</v>
      </c>
      <c r="E133" s="88">
        <f t="shared" si="24"/>
        <v>3.5</v>
      </c>
      <c r="F133" s="78">
        <v>1</v>
      </c>
      <c r="G133" s="78"/>
      <c r="H133" s="79" t="s">
        <v>2</v>
      </c>
      <c r="I133" s="80">
        <f t="shared" si="22"/>
        <v>12.25</v>
      </c>
      <c r="J133" s="80">
        <f t="shared" ca="1" si="25"/>
        <v>0</v>
      </c>
      <c r="K133" s="80"/>
      <c r="L133" s="81">
        <f t="shared" ca="1" si="23"/>
        <v>0</v>
      </c>
      <c r="O133" s="82"/>
      <c r="P133" s="70"/>
      <c r="Q133" s="70"/>
    </row>
    <row r="134" spans="3:17" x14ac:dyDescent="0.25">
      <c r="C134" s="76" t="str">
        <f t="shared" si="21"/>
        <v>4.5x3</v>
      </c>
      <c r="D134" s="88">
        <f t="shared" ref="D134:E142" si="26">D106</f>
        <v>4.5</v>
      </c>
      <c r="E134" s="88">
        <f t="shared" si="26"/>
        <v>3</v>
      </c>
      <c r="F134" s="78">
        <v>1</v>
      </c>
      <c r="G134" s="78"/>
      <c r="H134" s="79" t="s">
        <v>2</v>
      </c>
      <c r="I134" s="80">
        <f t="shared" si="22"/>
        <v>13.5</v>
      </c>
      <c r="J134" s="80">
        <f t="shared" ca="1" si="25"/>
        <v>256.5</v>
      </c>
      <c r="K134" s="80"/>
      <c r="L134" s="81">
        <f t="shared" ca="1" si="23"/>
        <v>19</v>
      </c>
      <c r="O134" s="82"/>
      <c r="P134" s="70"/>
      <c r="Q134" s="70"/>
    </row>
    <row r="135" spans="3:17" x14ac:dyDescent="0.25">
      <c r="C135" s="76" t="str">
        <f t="shared" si="21"/>
        <v>3.5x4</v>
      </c>
      <c r="D135" s="88">
        <f t="shared" si="26"/>
        <v>3.5</v>
      </c>
      <c r="E135" s="88">
        <f t="shared" si="26"/>
        <v>4</v>
      </c>
      <c r="F135" s="78">
        <v>1</v>
      </c>
      <c r="G135" s="78"/>
      <c r="H135" s="79" t="s">
        <v>2</v>
      </c>
      <c r="I135" s="80">
        <f t="shared" si="22"/>
        <v>14</v>
      </c>
      <c r="J135" s="80">
        <f t="shared" ca="1" si="25"/>
        <v>0</v>
      </c>
      <c r="K135" s="80"/>
      <c r="L135" s="81">
        <f t="shared" ca="1" si="23"/>
        <v>0</v>
      </c>
      <c r="O135" s="82"/>
      <c r="P135" s="70"/>
      <c r="Q135" s="70"/>
    </row>
    <row r="136" spans="3:17" x14ac:dyDescent="0.25">
      <c r="C136" s="76" t="str">
        <f t="shared" si="21"/>
        <v>3x5</v>
      </c>
      <c r="D136" s="88">
        <f t="shared" si="26"/>
        <v>3</v>
      </c>
      <c r="E136" s="88">
        <f t="shared" si="26"/>
        <v>5</v>
      </c>
      <c r="F136" s="78">
        <v>1</v>
      </c>
      <c r="G136" s="78"/>
      <c r="H136" s="79" t="s">
        <v>2</v>
      </c>
      <c r="I136" s="80">
        <f t="shared" si="22"/>
        <v>15</v>
      </c>
      <c r="J136" s="80">
        <f t="shared" ca="1" si="25"/>
        <v>0</v>
      </c>
      <c r="K136" s="80"/>
      <c r="L136" s="81">
        <f t="shared" ca="1" si="23"/>
        <v>0</v>
      </c>
      <c r="O136" s="82"/>
      <c r="P136" s="70"/>
      <c r="Q136" s="70"/>
    </row>
    <row r="137" spans="3:17" x14ac:dyDescent="0.25">
      <c r="C137" s="76" t="str">
        <f t="shared" si="21"/>
        <v>3.5x4.5</v>
      </c>
      <c r="D137" s="88">
        <f t="shared" si="26"/>
        <v>3.5</v>
      </c>
      <c r="E137" s="88">
        <f t="shared" si="26"/>
        <v>4.5</v>
      </c>
      <c r="F137" s="78">
        <v>1</v>
      </c>
      <c r="G137" s="78"/>
      <c r="H137" s="79" t="s">
        <v>2</v>
      </c>
      <c r="I137" s="80">
        <f t="shared" si="22"/>
        <v>15.75</v>
      </c>
      <c r="J137" s="80">
        <f t="shared" ca="1" si="25"/>
        <v>0</v>
      </c>
      <c r="K137" s="80"/>
      <c r="L137" s="81">
        <f t="shared" ca="1" si="23"/>
        <v>0</v>
      </c>
      <c r="O137" s="82"/>
      <c r="P137" s="70"/>
      <c r="Q137" s="70"/>
    </row>
    <row r="138" spans="3:17" x14ac:dyDescent="0.25">
      <c r="C138" s="76" t="str">
        <f t="shared" si="21"/>
        <v>6x3</v>
      </c>
      <c r="D138" s="88">
        <f t="shared" si="26"/>
        <v>6</v>
      </c>
      <c r="E138" s="88">
        <f t="shared" si="26"/>
        <v>3</v>
      </c>
      <c r="F138" s="78">
        <v>1</v>
      </c>
      <c r="G138" s="78"/>
      <c r="H138" s="79" t="s">
        <v>2</v>
      </c>
      <c r="I138" s="80">
        <f t="shared" si="22"/>
        <v>18</v>
      </c>
      <c r="J138" s="80">
        <f t="shared" ca="1" si="25"/>
        <v>72</v>
      </c>
      <c r="K138" s="80"/>
      <c r="L138" s="81">
        <f t="shared" ca="1" si="23"/>
        <v>4</v>
      </c>
      <c r="O138" s="82"/>
      <c r="P138" s="70"/>
      <c r="Q138" s="70"/>
    </row>
    <row r="139" spans="3:17" x14ac:dyDescent="0.25">
      <c r="C139" s="76" t="str">
        <f t="shared" si="21"/>
        <v>7.5x3</v>
      </c>
      <c r="D139" s="88">
        <f t="shared" si="26"/>
        <v>7.5</v>
      </c>
      <c r="E139" s="88">
        <f t="shared" si="26"/>
        <v>3</v>
      </c>
      <c r="F139" s="78">
        <v>1</v>
      </c>
      <c r="G139" s="78"/>
      <c r="H139" s="79" t="s">
        <v>2</v>
      </c>
      <c r="I139" s="80">
        <f t="shared" si="22"/>
        <v>22.5</v>
      </c>
      <c r="J139" s="80">
        <f t="shared" ca="1" si="25"/>
        <v>0</v>
      </c>
      <c r="K139" s="80"/>
      <c r="L139" s="81">
        <f t="shared" ca="1" si="23"/>
        <v>0</v>
      </c>
      <c r="O139" s="82"/>
      <c r="P139" s="70"/>
      <c r="Q139" s="70"/>
    </row>
    <row r="140" spans="3:17" x14ac:dyDescent="0.25">
      <c r="C140" s="76" t="str">
        <f t="shared" si="21"/>
        <v>8x3</v>
      </c>
      <c r="D140" s="88">
        <f t="shared" si="26"/>
        <v>8</v>
      </c>
      <c r="E140" s="88">
        <f t="shared" si="26"/>
        <v>3</v>
      </c>
      <c r="F140" s="78">
        <v>1</v>
      </c>
      <c r="G140" s="78"/>
      <c r="H140" s="79" t="s">
        <v>2</v>
      </c>
      <c r="I140" s="80">
        <f t="shared" si="22"/>
        <v>24</v>
      </c>
      <c r="J140" s="80">
        <f t="shared" ca="1" si="25"/>
        <v>0</v>
      </c>
      <c r="K140" s="80"/>
      <c r="L140" s="81">
        <f t="shared" ca="1" si="23"/>
        <v>0</v>
      </c>
      <c r="O140" s="82"/>
      <c r="P140" s="70"/>
      <c r="Q140" s="70"/>
    </row>
    <row r="141" spans="3:17" x14ac:dyDescent="0.25">
      <c r="C141" s="76" t="str">
        <f t="shared" si="21"/>
        <v>9x3</v>
      </c>
      <c r="D141" s="88">
        <f t="shared" si="26"/>
        <v>9</v>
      </c>
      <c r="E141" s="88">
        <f t="shared" si="26"/>
        <v>3</v>
      </c>
      <c r="F141" s="78">
        <v>1</v>
      </c>
      <c r="G141" s="78"/>
      <c r="H141" s="79" t="s">
        <v>2</v>
      </c>
      <c r="I141" s="80">
        <f t="shared" si="22"/>
        <v>27</v>
      </c>
      <c r="J141" s="80">
        <f t="shared" ca="1" si="25"/>
        <v>0</v>
      </c>
      <c r="K141" s="80"/>
      <c r="L141" s="81">
        <f t="shared" ca="1" si="23"/>
        <v>0</v>
      </c>
      <c r="O141" s="82"/>
      <c r="P141" s="70"/>
      <c r="Q141" s="70"/>
    </row>
    <row r="142" spans="3:17" x14ac:dyDescent="0.25">
      <c r="C142" s="76" t="str">
        <f t="shared" si="21"/>
        <v>5x6</v>
      </c>
      <c r="D142" s="88">
        <f t="shared" si="26"/>
        <v>5</v>
      </c>
      <c r="E142" s="88">
        <f t="shared" si="26"/>
        <v>6</v>
      </c>
      <c r="F142" s="78">
        <v>1</v>
      </c>
      <c r="G142" s="78"/>
      <c r="H142" s="79" t="s">
        <v>2</v>
      </c>
      <c r="I142" s="80">
        <f t="shared" si="22"/>
        <v>30</v>
      </c>
      <c r="J142" s="83">
        <f t="shared" ca="1" si="25"/>
        <v>0</v>
      </c>
      <c r="K142" s="83"/>
      <c r="L142" s="84">
        <f t="shared" ca="1" si="23"/>
        <v>0</v>
      </c>
      <c r="O142" s="82"/>
      <c r="P142" s="70"/>
      <c r="Q142" s="70"/>
    </row>
    <row r="143" spans="3:17" x14ac:dyDescent="0.25">
      <c r="C143" s="76"/>
      <c r="D143" s="77"/>
      <c r="E143" s="77"/>
      <c r="F143" s="85"/>
      <c r="G143" s="85"/>
      <c r="H143" s="86"/>
      <c r="I143" s="78"/>
      <c r="J143" s="78">
        <f ca="1">SUBTOTAL(9,J117:J142)</f>
        <v>724.5</v>
      </c>
      <c r="K143" s="78"/>
      <c r="L143" s="81">
        <f ca="1">SUBTOTAL(9,L117:L142)</f>
        <v>85</v>
      </c>
      <c r="O143" s="82"/>
      <c r="P143" s="70"/>
      <c r="Q143" s="70"/>
    </row>
    <row r="144" spans="3:17" x14ac:dyDescent="0.25">
      <c r="C144" s="76"/>
      <c r="D144" s="77"/>
      <c r="E144" s="77"/>
      <c r="F144" s="85"/>
      <c r="G144" s="85"/>
      <c r="H144" s="86"/>
      <c r="I144" s="78"/>
      <c r="J144" s="78"/>
      <c r="K144" s="78"/>
      <c r="L144" s="81"/>
      <c r="O144" s="82"/>
      <c r="P144" s="70"/>
      <c r="Q144" s="70"/>
    </row>
    <row r="145" spans="1:17" x14ac:dyDescent="0.25">
      <c r="A145" s="1" t="s">
        <v>22</v>
      </c>
      <c r="C145" s="76" t="str">
        <f t="shared" si="21"/>
        <v>1x2</v>
      </c>
      <c r="D145" s="88">
        <f>D117</f>
        <v>1</v>
      </c>
      <c r="E145" s="88">
        <f>E117</f>
        <v>2</v>
      </c>
      <c r="F145" s="90">
        <v>2</v>
      </c>
      <c r="G145" s="90"/>
      <c r="H145" s="91" t="s">
        <v>2</v>
      </c>
      <c r="I145" s="80">
        <f t="shared" ref="I145:I170" si="27">E145*D145</f>
        <v>2</v>
      </c>
      <c r="J145" s="80">
        <f t="shared" ref="J145:J170" ca="1" si="28">IF(F145&lt;=$F$11-1,MROUND(OFFSET($C$30,MATCH($C145,$C$31:$C$56,0),5)*INDEX($E$22:$E$25,MATCH(F145,$C$22:$C$25)),I145),0)</f>
        <v>0</v>
      </c>
      <c r="K145" s="80"/>
      <c r="L145" s="81">
        <f t="shared" ref="L145:L151" ca="1" si="29">J145/I145</f>
        <v>0</v>
      </c>
      <c r="O145" s="82"/>
      <c r="P145" s="70"/>
      <c r="Q145" s="70"/>
    </row>
    <row r="146" spans="1:17" x14ac:dyDescent="0.25">
      <c r="C146" s="76" t="str">
        <f t="shared" si="21"/>
        <v>1.5x1.5</v>
      </c>
      <c r="D146" s="88">
        <f t="shared" ref="D146:E161" si="30">D118</f>
        <v>1.5</v>
      </c>
      <c r="E146" s="88">
        <f t="shared" si="30"/>
        <v>1.5</v>
      </c>
      <c r="F146" s="90">
        <v>2</v>
      </c>
      <c r="G146" s="90"/>
      <c r="H146" s="91" t="s">
        <v>2</v>
      </c>
      <c r="I146" s="80">
        <f t="shared" si="27"/>
        <v>2.25</v>
      </c>
      <c r="J146" s="80">
        <f t="shared" ca="1" si="28"/>
        <v>0</v>
      </c>
      <c r="K146" s="80"/>
      <c r="L146" s="81">
        <f t="shared" ca="1" si="29"/>
        <v>0</v>
      </c>
      <c r="O146" s="82"/>
      <c r="P146" s="70"/>
      <c r="Q146" s="70"/>
    </row>
    <row r="147" spans="1:17" x14ac:dyDescent="0.25">
      <c r="C147" s="76" t="str">
        <f t="shared" si="21"/>
        <v>1.5x2</v>
      </c>
      <c r="D147" s="88">
        <f t="shared" si="30"/>
        <v>1.5</v>
      </c>
      <c r="E147" s="88">
        <f t="shared" si="30"/>
        <v>2</v>
      </c>
      <c r="F147" s="90">
        <v>2</v>
      </c>
      <c r="G147" s="90"/>
      <c r="H147" s="91" t="s">
        <v>2</v>
      </c>
      <c r="I147" s="80">
        <f t="shared" si="27"/>
        <v>3</v>
      </c>
      <c r="J147" s="80">
        <f t="shared" ca="1" si="28"/>
        <v>0</v>
      </c>
      <c r="K147" s="80"/>
      <c r="L147" s="81">
        <f t="shared" ca="1" si="29"/>
        <v>0</v>
      </c>
      <c r="O147" s="82"/>
      <c r="P147" s="70"/>
      <c r="Q147" s="70"/>
    </row>
    <row r="148" spans="1:17" x14ac:dyDescent="0.25">
      <c r="C148" s="76" t="str">
        <f t="shared" si="21"/>
        <v>1.5x2.5</v>
      </c>
      <c r="D148" s="88">
        <f t="shared" si="30"/>
        <v>1.5</v>
      </c>
      <c r="E148" s="88">
        <f t="shared" si="30"/>
        <v>2.5</v>
      </c>
      <c r="F148" s="90">
        <v>2</v>
      </c>
      <c r="G148" s="90"/>
      <c r="H148" s="91" t="s">
        <v>2</v>
      </c>
      <c r="I148" s="80">
        <f t="shared" si="27"/>
        <v>3.75</v>
      </c>
      <c r="J148" s="80">
        <f t="shared" ca="1" si="28"/>
        <v>0</v>
      </c>
      <c r="K148" s="80"/>
      <c r="L148" s="81">
        <f t="shared" ca="1" si="29"/>
        <v>0</v>
      </c>
    </row>
    <row r="149" spans="1:17" x14ac:dyDescent="0.25">
      <c r="C149" s="76" t="str">
        <f t="shared" si="21"/>
        <v>2x2</v>
      </c>
      <c r="D149" s="88">
        <f t="shared" si="30"/>
        <v>2</v>
      </c>
      <c r="E149" s="88">
        <f t="shared" si="30"/>
        <v>2</v>
      </c>
      <c r="F149" s="90">
        <v>2</v>
      </c>
      <c r="G149" s="90"/>
      <c r="H149" s="91" t="s">
        <v>2</v>
      </c>
      <c r="I149" s="80">
        <f t="shared" si="27"/>
        <v>4</v>
      </c>
      <c r="J149" s="80">
        <f t="shared" ca="1" si="28"/>
        <v>0</v>
      </c>
      <c r="K149" s="80"/>
      <c r="L149" s="81">
        <f t="shared" ca="1" si="29"/>
        <v>0</v>
      </c>
    </row>
    <row r="150" spans="1:17" x14ac:dyDescent="0.25">
      <c r="C150" s="76" t="str">
        <f t="shared" si="21"/>
        <v>1.5x3</v>
      </c>
      <c r="D150" s="88">
        <f t="shared" si="30"/>
        <v>1.5</v>
      </c>
      <c r="E150" s="88">
        <f t="shared" si="30"/>
        <v>3</v>
      </c>
      <c r="F150" s="90">
        <v>2</v>
      </c>
      <c r="G150" s="90"/>
      <c r="H150" s="91" t="s">
        <v>2</v>
      </c>
      <c r="I150" s="80">
        <f t="shared" si="27"/>
        <v>4.5</v>
      </c>
      <c r="J150" s="80">
        <f t="shared" ca="1" si="28"/>
        <v>0</v>
      </c>
      <c r="K150" s="80"/>
      <c r="L150" s="81">
        <f t="shared" ca="1" si="29"/>
        <v>0</v>
      </c>
    </row>
    <row r="151" spans="1:17" x14ac:dyDescent="0.25">
      <c r="C151" s="76" t="str">
        <f t="shared" si="21"/>
        <v>2x2.5</v>
      </c>
      <c r="D151" s="88">
        <f t="shared" si="30"/>
        <v>2</v>
      </c>
      <c r="E151" s="88">
        <f t="shared" si="30"/>
        <v>2.5</v>
      </c>
      <c r="F151" s="90">
        <v>2</v>
      </c>
      <c r="G151" s="90"/>
      <c r="H151" s="91" t="s">
        <v>2</v>
      </c>
      <c r="I151" s="80">
        <f t="shared" si="27"/>
        <v>5</v>
      </c>
      <c r="J151" s="80">
        <f t="shared" ca="1" si="28"/>
        <v>0</v>
      </c>
      <c r="K151" s="80"/>
      <c r="L151" s="81">
        <f t="shared" ca="1" si="29"/>
        <v>0</v>
      </c>
      <c r="O151" s="82"/>
      <c r="P151" s="70"/>
      <c r="Q151" s="70"/>
    </row>
    <row r="152" spans="1:17" x14ac:dyDescent="0.25">
      <c r="C152" s="76" t="str">
        <f t="shared" si="21"/>
        <v>2x3</v>
      </c>
      <c r="D152" s="88">
        <f t="shared" si="30"/>
        <v>2</v>
      </c>
      <c r="E152" s="88">
        <f t="shared" si="30"/>
        <v>3</v>
      </c>
      <c r="F152" s="90">
        <v>2</v>
      </c>
      <c r="G152" s="90"/>
      <c r="H152" s="91" t="s">
        <v>2</v>
      </c>
      <c r="I152" s="80">
        <f t="shared" si="27"/>
        <v>6</v>
      </c>
      <c r="J152" s="80">
        <f t="shared" ca="1" si="28"/>
        <v>0</v>
      </c>
      <c r="K152" s="80"/>
      <c r="L152" s="81">
        <f ca="1">J152/I152</f>
        <v>0</v>
      </c>
      <c r="O152" s="82"/>
      <c r="P152" s="70"/>
      <c r="Q152" s="70"/>
    </row>
    <row r="153" spans="1:17" x14ac:dyDescent="0.25">
      <c r="C153" s="76" t="str">
        <f t="shared" si="21"/>
        <v>2.5x2.5</v>
      </c>
      <c r="D153" s="88">
        <f t="shared" si="30"/>
        <v>2.5</v>
      </c>
      <c r="E153" s="88">
        <f t="shared" si="30"/>
        <v>2.5</v>
      </c>
      <c r="F153" s="90">
        <v>2</v>
      </c>
      <c r="G153" s="90"/>
      <c r="H153" s="91" t="s">
        <v>2</v>
      </c>
      <c r="I153" s="80">
        <f t="shared" si="27"/>
        <v>6.25</v>
      </c>
      <c r="J153" s="80">
        <f t="shared" ca="1" si="28"/>
        <v>0</v>
      </c>
      <c r="K153" s="80"/>
      <c r="L153" s="81">
        <f t="shared" ref="L153:L170" ca="1" si="31">J153/I153</f>
        <v>0</v>
      </c>
      <c r="O153" s="82"/>
      <c r="P153" s="70"/>
      <c r="Q153" s="70"/>
    </row>
    <row r="154" spans="1:17" x14ac:dyDescent="0.25">
      <c r="C154" s="76" t="str">
        <f t="shared" si="21"/>
        <v>2x3.5</v>
      </c>
      <c r="D154" s="88">
        <f t="shared" si="30"/>
        <v>2</v>
      </c>
      <c r="E154" s="88">
        <f t="shared" si="30"/>
        <v>3.5</v>
      </c>
      <c r="F154" s="90">
        <v>2</v>
      </c>
      <c r="G154" s="90"/>
      <c r="H154" s="91" t="s">
        <v>2</v>
      </c>
      <c r="I154" s="80">
        <f t="shared" si="27"/>
        <v>7</v>
      </c>
      <c r="J154" s="80">
        <f t="shared" ca="1" si="28"/>
        <v>0</v>
      </c>
      <c r="K154" s="80"/>
      <c r="L154" s="81">
        <f t="shared" ca="1" si="31"/>
        <v>0</v>
      </c>
      <c r="O154" s="82"/>
      <c r="P154" s="70"/>
      <c r="Q154" s="70"/>
    </row>
    <row r="155" spans="1:17" x14ac:dyDescent="0.25">
      <c r="C155" s="76" t="str">
        <f t="shared" si="21"/>
        <v>2.5x3</v>
      </c>
      <c r="D155" s="88">
        <f t="shared" si="30"/>
        <v>2.5</v>
      </c>
      <c r="E155" s="88">
        <f t="shared" si="30"/>
        <v>3</v>
      </c>
      <c r="F155" s="90">
        <v>2</v>
      </c>
      <c r="G155" s="90"/>
      <c r="H155" s="91" t="s">
        <v>2</v>
      </c>
      <c r="I155" s="80">
        <f t="shared" si="27"/>
        <v>7.5</v>
      </c>
      <c r="J155" s="80">
        <f t="shared" ca="1" si="28"/>
        <v>0</v>
      </c>
      <c r="K155" s="80"/>
      <c r="L155" s="81">
        <f t="shared" ca="1" si="31"/>
        <v>0</v>
      </c>
      <c r="O155" s="82"/>
      <c r="P155" s="70"/>
      <c r="Q155" s="70"/>
    </row>
    <row r="156" spans="1:17" x14ac:dyDescent="0.25">
      <c r="C156" s="76" t="str">
        <f t="shared" si="21"/>
        <v>2x4</v>
      </c>
      <c r="D156" s="88">
        <f t="shared" si="30"/>
        <v>2</v>
      </c>
      <c r="E156" s="88">
        <f t="shared" si="30"/>
        <v>4</v>
      </c>
      <c r="F156" s="90">
        <v>2</v>
      </c>
      <c r="G156" s="90"/>
      <c r="H156" s="91" t="s">
        <v>2</v>
      </c>
      <c r="I156" s="80">
        <f t="shared" si="27"/>
        <v>8</v>
      </c>
      <c r="J156" s="80">
        <f t="shared" ca="1" si="28"/>
        <v>0</v>
      </c>
      <c r="K156" s="80"/>
      <c r="L156" s="81">
        <f t="shared" ca="1" si="31"/>
        <v>0</v>
      </c>
      <c r="O156" s="82"/>
      <c r="P156" s="70"/>
      <c r="Q156" s="70"/>
    </row>
    <row r="157" spans="1:17" x14ac:dyDescent="0.25">
      <c r="C157" s="76" t="str">
        <f t="shared" si="21"/>
        <v>3x3</v>
      </c>
      <c r="D157" s="88">
        <f t="shared" si="30"/>
        <v>3</v>
      </c>
      <c r="E157" s="88">
        <f t="shared" si="30"/>
        <v>3</v>
      </c>
      <c r="F157" s="90">
        <v>2</v>
      </c>
      <c r="G157" s="90"/>
      <c r="H157" s="91" t="s">
        <v>2</v>
      </c>
      <c r="I157" s="80">
        <f t="shared" si="27"/>
        <v>9</v>
      </c>
      <c r="J157" s="80">
        <f t="shared" ca="1" si="28"/>
        <v>0</v>
      </c>
      <c r="K157" s="80"/>
      <c r="L157" s="81">
        <f t="shared" ca="1" si="31"/>
        <v>0</v>
      </c>
      <c r="O157" s="82"/>
      <c r="P157" s="70"/>
      <c r="Q157" s="70"/>
    </row>
    <row r="158" spans="1:17" x14ac:dyDescent="0.25">
      <c r="C158" s="76" t="str">
        <f t="shared" si="21"/>
        <v>2.5x4</v>
      </c>
      <c r="D158" s="88">
        <f t="shared" si="30"/>
        <v>2.5</v>
      </c>
      <c r="E158" s="88">
        <f t="shared" si="30"/>
        <v>4</v>
      </c>
      <c r="F158" s="90">
        <v>2</v>
      </c>
      <c r="G158" s="90"/>
      <c r="H158" s="91" t="s">
        <v>2</v>
      </c>
      <c r="I158" s="80">
        <f t="shared" si="27"/>
        <v>10</v>
      </c>
      <c r="J158" s="80">
        <f t="shared" ca="1" si="28"/>
        <v>0</v>
      </c>
      <c r="K158" s="80"/>
      <c r="L158" s="81">
        <f t="shared" ca="1" si="31"/>
        <v>0</v>
      </c>
      <c r="O158" s="82"/>
      <c r="P158" s="70"/>
      <c r="Q158" s="70"/>
    </row>
    <row r="159" spans="1:17" x14ac:dyDescent="0.25">
      <c r="C159" s="76" t="str">
        <f t="shared" si="21"/>
        <v>3x3.5</v>
      </c>
      <c r="D159" s="88">
        <f t="shared" si="30"/>
        <v>3</v>
      </c>
      <c r="E159" s="88">
        <f t="shared" si="30"/>
        <v>3.5</v>
      </c>
      <c r="F159" s="90">
        <v>2</v>
      </c>
      <c r="G159" s="90"/>
      <c r="H159" s="91" t="s">
        <v>2</v>
      </c>
      <c r="I159" s="80">
        <f t="shared" si="27"/>
        <v>10.5</v>
      </c>
      <c r="J159" s="80">
        <f t="shared" ca="1" si="28"/>
        <v>0</v>
      </c>
      <c r="K159" s="80"/>
      <c r="L159" s="81">
        <f t="shared" ca="1" si="31"/>
        <v>0</v>
      </c>
      <c r="O159" s="82"/>
      <c r="P159" s="70"/>
      <c r="Q159" s="70"/>
    </row>
    <row r="160" spans="1:17" x14ac:dyDescent="0.25">
      <c r="C160" s="76" t="str">
        <f t="shared" si="21"/>
        <v>3x4</v>
      </c>
      <c r="D160" s="88">
        <f t="shared" si="30"/>
        <v>3</v>
      </c>
      <c r="E160" s="88">
        <f t="shared" si="30"/>
        <v>4</v>
      </c>
      <c r="F160" s="90">
        <v>2</v>
      </c>
      <c r="G160" s="90"/>
      <c r="H160" s="91" t="s">
        <v>2</v>
      </c>
      <c r="I160" s="80">
        <f t="shared" si="27"/>
        <v>12</v>
      </c>
      <c r="J160" s="80">
        <f t="shared" ca="1" si="28"/>
        <v>0</v>
      </c>
      <c r="K160" s="80"/>
      <c r="L160" s="81">
        <f t="shared" ca="1" si="31"/>
        <v>0</v>
      </c>
      <c r="O160" s="82"/>
      <c r="P160" s="70"/>
      <c r="Q160" s="70"/>
    </row>
    <row r="161" spans="3:17" x14ac:dyDescent="0.25">
      <c r="C161" s="76" t="str">
        <f t="shared" si="21"/>
        <v>3.5x3.5</v>
      </c>
      <c r="D161" s="88">
        <f t="shared" si="30"/>
        <v>3.5</v>
      </c>
      <c r="E161" s="88">
        <f t="shared" si="30"/>
        <v>3.5</v>
      </c>
      <c r="F161" s="90">
        <v>2</v>
      </c>
      <c r="G161" s="90"/>
      <c r="H161" s="91" t="s">
        <v>2</v>
      </c>
      <c r="I161" s="80">
        <f t="shared" si="27"/>
        <v>12.25</v>
      </c>
      <c r="J161" s="80">
        <f t="shared" ca="1" si="28"/>
        <v>0</v>
      </c>
      <c r="K161" s="80"/>
      <c r="L161" s="81">
        <f t="shared" ca="1" si="31"/>
        <v>0</v>
      </c>
      <c r="O161" s="82"/>
      <c r="P161" s="70"/>
      <c r="Q161" s="70"/>
    </row>
    <row r="162" spans="3:17" x14ac:dyDescent="0.25">
      <c r="C162" s="76" t="str">
        <f t="shared" si="21"/>
        <v>4.5x3</v>
      </c>
      <c r="D162" s="88">
        <f t="shared" ref="D162:E170" si="32">D134</f>
        <v>4.5</v>
      </c>
      <c r="E162" s="88">
        <f t="shared" si="32"/>
        <v>3</v>
      </c>
      <c r="F162" s="90">
        <v>2</v>
      </c>
      <c r="G162" s="90"/>
      <c r="H162" s="91" t="s">
        <v>2</v>
      </c>
      <c r="I162" s="80">
        <f t="shared" si="27"/>
        <v>13.5</v>
      </c>
      <c r="J162" s="80">
        <f t="shared" ca="1" si="28"/>
        <v>0</v>
      </c>
      <c r="K162" s="80"/>
      <c r="L162" s="81">
        <f t="shared" ca="1" si="31"/>
        <v>0</v>
      </c>
      <c r="O162" s="82"/>
      <c r="P162" s="70"/>
      <c r="Q162" s="70"/>
    </row>
    <row r="163" spans="3:17" x14ac:dyDescent="0.25">
      <c r="C163" s="76" t="str">
        <f t="shared" si="21"/>
        <v>3.5x4</v>
      </c>
      <c r="D163" s="88">
        <f t="shared" si="32"/>
        <v>3.5</v>
      </c>
      <c r="E163" s="88">
        <f t="shared" si="32"/>
        <v>4</v>
      </c>
      <c r="F163" s="90">
        <v>2</v>
      </c>
      <c r="G163" s="90"/>
      <c r="H163" s="91" t="s">
        <v>2</v>
      </c>
      <c r="I163" s="80">
        <f t="shared" si="27"/>
        <v>14</v>
      </c>
      <c r="J163" s="80">
        <f t="shared" ca="1" si="28"/>
        <v>0</v>
      </c>
      <c r="K163" s="80"/>
      <c r="L163" s="81">
        <f t="shared" ca="1" si="31"/>
        <v>0</v>
      </c>
      <c r="O163" s="82"/>
      <c r="P163" s="70"/>
      <c r="Q163" s="70"/>
    </row>
    <row r="164" spans="3:17" x14ac:dyDescent="0.25">
      <c r="C164" s="76" t="str">
        <f t="shared" si="21"/>
        <v>3x5</v>
      </c>
      <c r="D164" s="88">
        <f t="shared" si="32"/>
        <v>3</v>
      </c>
      <c r="E164" s="88">
        <f t="shared" si="32"/>
        <v>5</v>
      </c>
      <c r="F164" s="90">
        <v>2</v>
      </c>
      <c r="G164" s="90"/>
      <c r="H164" s="91" t="s">
        <v>2</v>
      </c>
      <c r="I164" s="80">
        <f t="shared" si="27"/>
        <v>15</v>
      </c>
      <c r="J164" s="80">
        <f t="shared" ca="1" si="28"/>
        <v>0</v>
      </c>
      <c r="K164" s="80"/>
      <c r="L164" s="81">
        <f t="shared" ca="1" si="31"/>
        <v>0</v>
      </c>
      <c r="O164" s="82"/>
      <c r="P164" s="70"/>
      <c r="Q164" s="70"/>
    </row>
    <row r="165" spans="3:17" x14ac:dyDescent="0.25">
      <c r="C165" s="76" t="str">
        <f t="shared" si="21"/>
        <v>3.5x4.5</v>
      </c>
      <c r="D165" s="88">
        <f t="shared" si="32"/>
        <v>3.5</v>
      </c>
      <c r="E165" s="88">
        <f t="shared" si="32"/>
        <v>4.5</v>
      </c>
      <c r="F165" s="90">
        <v>2</v>
      </c>
      <c r="G165" s="90"/>
      <c r="H165" s="91" t="s">
        <v>2</v>
      </c>
      <c r="I165" s="80">
        <f t="shared" si="27"/>
        <v>15.75</v>
      </c>
      <c r="J165" s="80">
        <f t="shared" ca="1" si="28"/>
        <v>0</v>
      </c>
      <c r="K165" s="80"/>
      <c r="L165" s="81">
        <f t="shared" ca="1" si="31"/>
        <v>0</v>
      </c>
      <c r="O165" s="82"/>
      <c r="P165" s="70"/>
      <c r="Q165" s="70"/>
    </row>
    <row r="166" spans="3:17" x14ac:dyDescent="0.25">
      <c r="C166" s="76" t="str">
        <f t="shared" si="21"/>
        <v>6x3</v>
      </c>
      <c r="D166" s="88">
        <f t="shared" si="32"/>
        <v>6</v>
      </c>
      <c r="E166" s="88">
        <f t="shared" si="32"/>
        <v>3</v>
      </c>
      <c r="F166" s="90">
        <v>2</v>
      </c>
      <c r="G166" s="90"/>
      <c r="H166" s="91" t="s">
        <v>2</v>
      </c>
      <c r="I166" s="80">
        <f t="shared" si="27"/>
        <v>18</v>
      </c>
      <c r="J166" s="80">
        <f t="shared" ca="1" si="28"/>
        <v>0</v>
      </c>
      <c r="K166" s="80"/>
      <c r="L166" s="81">
        <f t="shared" ca="1" si="31"/>
        <v>0</v>
      </c>
      <c r="O166" s="82"/>
      <c r="P166" s="70"/>
      <c r="Q166" s="70"/>
    </row>
    <row r="167" spans="3:17" x14ac:dyDescent="0.25">
      <c r="C167" s="76" t="str">
        <f t="shared" si="21"/>
        <v>7.5x3</v>
      </c>
      <c r="D167" s="88">
        <f t="shared" si="32"/>
        <v>7.5</v>
      </c>
      <c r="E167" s="88">
        <f t="shared" si="32"/>
        <v>3</v>
      </c>
      <c r="F167" s="90">
        <v>2</v>
      </c>
      <c r="G167" s="90"/>
      <c r="H167" s="91" t="s">
        <v>2</v>
      </c>
      <c r="I167" s="80">
        <f t="shared" si="27"/>
        <v>22.5</v>
      </c>
      <c r="J167" s="80">
        <f t="shared" ca="1" si="28"/>
        <v>0</v>
      </c>
      <c r="K167" s="80"/>
      <c r="L167" s="81">
        <f t="shared" ca="1" si="31"/>
        <v>0</v>
      </c>
      <c r="O167" s="82"/>
      <c r="P167" s="70"/>
      <c r="Q167" s="70"/>
    </row>
    <row r="168" spans="3:17" x14ac:dyDescent="0.25">
      <c r="C168" s="76" t="str">
        <f t="shared" si="21"/>
        <v>8x3</v>
      </c>
      <c r="D168" s="88">
        <f t="shared" si="32"/>
        <v>8</v>
      </c>
      <c r="E168" s="88">
        <f t="shared" si="32"/>
        <v>3</v>
      </c>
      <c r="F168" s="90">
        <v>2</v>
      </c>
      <c r="G168" s="90"/>
      <c r="H168" s="91" t="s">
        <v>2</v>
      </c>
      <c r="I168" s="80">
        <f t="shared" si="27"/>
        <v>24</v>
      </c>
      <c r="J168" s="80">
        <f t="shared" ca="1" si="28"/>
        <v>0</v>
      </c>
      <c r="K168" s="80"/>
      <c r="L168" s="81">
        <f t="shared" ca="1" si="31"/>
        <v>0</v>
      </c>
      <c r="O168" s="82"/>
      <c r="P168" s="70"/>
      <c r="Q168" s="70"/>
    </row>
    <row r="169" spans="3:17" x14ac:dyDescent="0.25">
      <c r="C169" s="76" t="str">
        <f t="shared" si="21"/>
        <v>9x3</v>
      </c>
      <c r="D169" s="88">
        <f t="shared" si="32"/>
        <v>9</v>
      </c>
      <c r="E169" s="88">
        <f t="shared" si="32"/>
        <v>3</v>
      </c>
      <c r="F169" s="90">
        <v>2</v>
      </c>
      <c r="G169" s="90"/>
      <c r="H169" s="91" t="s">
        <v>2</v>
      </c>
      <c r="I169" s="80">
        <f t="shared" si="27"/>
        <v>27</v>
      </c>
      <c r="J169" s="80">
        <f t="shared" ca="1" si="28"/>
        <v>0</v>
      </c>
      <c r="K169" s="80"/>
      <c r="L169" s="81">
        <f t="shared" ca="1" si="31"/>
        <v>0</v>
      </c>
      <c r="O169" s="82"/>
      <c r="P169" s="70"/>
      <c r="Q169" s="70"/>
    </row>
    <row r="170" spans="3:17" x14ac:dyDescent="0.25">
      <c r="C170" s="76" t="str">
        <f t="shared" si="21"/>
        <v>5x6</v>
      </c>
      <c r="D170" s="88">
        <f t="shared" si="32"/>
        <v>5</v>
      </c>
      <c r="E170" s="88">
        <f t="shared" si="32"/>
        <v>6</v>
      </c>
      <c r="F170" s="90">
        <v>2</v>
      </c>
      <c r="G170" s="90"/>
      <c r="H170" s="91" t="s">
        <v>2</v>
      </c>
      <c r="I170" s="80">
        <f t="shared" si="27"/>
        <v>30</v>
      </c>
      <c r="J170" s="83">
        <f t="shared" ca="1" si="28"/>
        <v>0</v>
      </c>
      <c r="K170" s="92"/>
      <c r="L170" s="84">
        <f t="shared" ca="1" si="31"/>
        <v>0</v>
      </c>
      <c r="O170" s="82"/>
      <c r="P170" s="70"/>
      <c r="Q170" s="70"/>
    </row>
    <row r="171" spans="3:17" x14ac:dyDescent="0.25">
      <c r="C171" s="76"/>
      <c r="D171" s="77"/>
      <c r="E171" s="77"/>
      <c r="F171" s="85"/>
      <c r="G171" s="85"/>
      <c r="H171" s="86"/>
      <c r="I171" s="78"/>
      <c r="J171" s="78">
        <f ca="1">SUBTOTAL(9,J145:J170)</f>
        <v>0</v>
      </c>
      <c r="K171" s="78"/>
      <c r="L171" s="81">
        <f ca="1">SUBTOTAL(9,L145:L170)</f>
        <v>0</v>
      </c>
      <c r="O171" s="82"/>
      <c r="P171" s="70"/>
      <c r="Q171" s="70"/>
    </row>
    <row r="172" spans="3:17" x14ac:dyDescent="0.25">
      <c r="C172" s="76"/>
      <c r="D172" s="77"/>
      <c r="E172" s="77"/>
      <c r="F172" s="85"/>
      <c r="G172" s="85"/>
      <c r="H172" s="86"/>
      <c r="I172" s="78"/>
      <c r="J172" s="78"/>
      <c r="K172" s="78"/>
      <c r="L172" s="81"/>
      <c r="O172" s="82"/>
      <c r="P172" s="70"/>
      <c r="Q172" s="70"/>
    </row>
    <row r="173" spans="3:17" x14ac:dyDescent="0.25">
      <c r="C173" s="76" t="str">
        <f t="shared" si="21"/>
        <v>1x2</v>
      </c>
      <c r="D173" s="88">
        <f>D145</f>
        <v>1</v>
      </c>
      <c r="E173" s="88">
        <f>E145</f>
        <v>2</v>
      </c>
      <c r="F173" s="78">
        <v>3</v>
      </c>
      <c r="G173" s="78"/>
      <c r="H173" s="79" t="s">
        <v>2</v>
      </c>
      <c r="I173" s="80">
        <f t="shared" ref="I173:I198" si="33">E173*D173</f>
        <v>2</v>
      </c>
      <c r="J173" s="80">
        <f t="shared" ref="J173:J198" ca="1" si="34">IF(F173&lt;=$F$11-1,MROUND(OFFSET($C$30,MATCH($C173,$C$31:$C$56,0),5)*INDEX($E$22:$E$25,MATCH(F173,$C$22:$C$25)),I173),0)</f>
        <v>0</v>
      </c>
      <c r="K173" s="80"/>
      <c r="L173" s="81">
        <f t="shared" ref="L173:L198" ca="1" si="35">J173/I173</f>
        <v>0</v>
      </c>
      <c r="O173" s="82"/>
      <c r="P173" s="70"/>
      <c r="Q173" s="70"/>
    </row>
    <row r="174" spans="3:17" x14ac:dyDescent="0.25">
      <c r="C174" s="76" t="str">
        <f t="shared" si="21"/>
        <v>1.5x1.5</v>
      </c>
      <c r="D174" s="88">
        <f t="shared" ref="D174:E189" si="36">D146</f>
        <v>1.5</v>
      </c>
      <c r="E174" s="88">
        <f t="shared" si="36"/>
        <v>1.5</v>
      </c>
      <c r="F174" s="78">
        <v>3</v>
      </c>
      <c r="G174" s="78"/>
      <c r="H174" s="79" t="s">
        <v>2</v>
      </c>
      <c r="I174" s="80">
        <f t="shared" si="33"/>
        <v>2.25</v>
      </c>
      <c r="J174" s="80">
        <f t="shared" ca="1" si="34"/>
        <v>0</v>
      </c>
      <c r="K174" s="80"/>
      <c r="L174" s="81">
        <f t="shared" ca="1" si="35"/>
        <v>0</v>
      </c>
    </row>
    <row r="175" spans="3:17" x14ac:dyDescent="0.25">
      <c r="C175" s="76" t="str">
        <f t="shared" si="21"/>
        <v>1.5x2</v>
      </c>
      <c r="D175" s="88">
        <f t="shared" si="36"/>
        <v>1.5</v>
      </c>
      <c r="E175" s="88">
        <f t="shared" si="36"/>
        <v>2</v>
      </c>
      <c r="F175" s="78">
        <v>3</v>
      </c>
      <c r="G175" s="78"/>
      <c r="H175" s="79" t="s">
        <v>2</v>
      </c>
      <c r="I175" s="80">
        <f t="shared" si="33"/>
        <v>3</v>
      </c>
      <c r="J175" s="80">
        <f t="shared" ca="1" si="34"/>
        <v>0</v>
      </c>
      <c r="K175" s="80"/>
      <c r="L175" s="81">
        <f t="shared" ca="1" si="35"/>
        <v>0</v>
      </c>
    </row>
    <row r="176" spans="3:17" x14ac:dyDescent="0.25">
      <c r="C176" s="76" t="str">
        <f t="shared" si="21"/>
        <v>1.5x2.5</v>
      </c>
      <c r="D176" s="88">
        <f t="shared" si="36"/>
        <v>1.5</v>
      </c>
      <c r="E176" s="88">
        <f t="shared" si="36"/>
        <v>2.5</v>
      </c>
      <c r="F176" s="78">
        <v>3</v>
      </c>
      <c r="G176" s="78"/>
      <c r="H176" s="79" t="s">
        <v>2</v>
      </c>
      <c r="I176" s="80">
        <f t="shared" si="33"/>
        <v>3.75</v>
      </c>
      <c r="J176" s="80">
        <f t="shared" ca="1" si="34"/>
        <v>0</v>
      </c>
      <c r="K176" s="80"/>
      <c r="L176" s="81">
        <f t="shared" ca="1" si="35"/>
        <v>0</v>
      </c>
    </row>
    <row r="177" spans="3:12" x14ac:dyDescent="0.25">
      <c r="C177" s="76" t="str">
        <f t="shared" si="21"/>
        <v>2x2</v>
      </c>
      <c r="D177" s="88">
        <f t="shared" si="36"/>
        <v>2</v>
      </c>
      <c r="E177" s="88">
        <f t="shared" si="36"/>
        <v>2</v>
      </c>
      <c r="F177" s="78">
        <v>3</v>
      </c>
      <c r="G177" s="78"/>
      <c r="H177" s="79" t="s">
        <v>2</v>
      </c>
      <c r="I177" s="80">
        <f t="shared" si="33"/>
        <v>4</v>
      </c>
      <c r="J177" s="80">
        <f t="shared" ca="1" si="34"/>
        <v>0</v>
      </c>
      <c r="K177" s="80"/>
      <c r="L177" s="81">
        <f t="shared" ca="1" si="35"/>
        <v>0</v>
      </c>
    </row>
    <row r="178" spans="3:12" x14ac:dyDescent="0.25">
      <c r="C178" s="76" t="str">
        <f t="shared" si="21"/>
        <v>1.5x3</v>
      </c>
      <c r="D178" s="88">
        <f t="shared" si="36"/>
        <v>1.5</v>
      </c>
      <c r="E178" s="88">
        <f t="shared" si="36"/>
        <v>3</v>
      </c>
      <c r="F178" s="78">
        <v>3</v>
      </c>
      <c r="G178" s="78"/>
      <c r="H178" s="79" t="s">
        <v>2</v>
      </c>
      <c r="I178" s="80">
        <f t="shared" si="33"/>
        <v>4.5</v>
      </c>
      <c r="J178" s="80">
        <f t="shared" ca="1" si="34"/>
        <v>0</v>
      </c>
      <c r="K178" s="80"/>
      <c r="L178" s="81">
        <f t="shared" ca="1" si="35"/>
        <v>0</v>
      </c>
    </row>
    <row r="179" spans="3:12" x14ac:dyDescent="0.25">
      <c r="C179" s="76" t="str">
        <f t="shared" si="21"/>
        <v>2x2.5</v>
      </c>
      <c r="D179" s="88">
        <f t="shared" si="36"/>
        <v>2</v>
      </c>
      <c r="E179" s="88">
        <f t="shared" si="36"/>
        <v>2.5</v>
      </c>
      <c r="F179" s="78">
        <v>3</v>
      </c>
      <c r="G179" s="78"/>
      <c r="H179" s="79" t="s">
        <v>2</v>
      </c>
      <c r="I179" s="80">
        <f t="shared" si="33"/>
        <v>5</v>
      </c>
      <c r="J179" s="80">
        <f t="shared" ca="1" si="34"/>
        <v>0</v>
      </c>
      <c r="K179" s="80"/>
      <c r="L179" s="81">
        <f t="shared" ca="1" si="35"/>
        <v>0</v>
      </c>
    </row>
    <row r="180" spans="3:12" x14ac:dyDescent="0.25">
      <c r="C180" s="76" t="str">
        <f t="shared" si="21"/>
        <v>2x3</v>
      </c>
      <c r="D180" s="88">
        <f t="shared" si="36"/>
        <v>2</v>
      </c>
      <c r="E180" s="88">
        <f t="shared" si="36"/>
        <v>3</v>
      </c>
      <c r="F180" s="78">
        <v>3</v>
      </c>
      <c r="G180" s="78"/>
      <c r="H180" s="79" t="s">
        <v>2</v>
      </c>
      <c r="I180" s="80">
        <f t="shared" si="33"/>
        <v>6</v>
      </c>
      <c r="J180" s="80">
        <f t="shared" ca="1" si="34"/>
        <v>0</v>
      </c>
      <c r="K180" s="80"/>
      <c r="L180" s="81">
        <f ca="1">J180/I180</f>
        <v>0</v>
      </c>
    </row>
    <row r="181" spans="3:12" x14ac:dyDescent="0.25">
      <c r="C181" s="76" t="str">
        <f t="shared" si="21"/>
        <v>2.5x2.5</v>
      </c>
      <c r="D181" s="88">
        <f t="shared" si="36"/>
        <v>2.5</v>
      </c>
      <c r="E181" s="88">
        <f t="shared" si="36"/>
        <v>2.5</v>
      </c>
      <c r="F181" s="78">
        <v>3</v>
      </c>
      <c r="G181" s="78"/>
      <c r="H181" s="79" t="s">
        <v>2</v>
      </c>
      <c r="I181" s="80">
        <f t="shared" si="33"/>
        <v>6.25</v>
      </c>
      <c r="J181" s="80">
        <f t="shared" ca="1" si="34"/>
        <v>0</v>
      </c>
      <c r="K181" s="80"/>
      <c r="L181" s="81">
        <f t="shared" ca="1" si="35"/>
        <v>0</v>
      </c>
    </row>
    <row r="182" spans="3:12" x14ac:dyDescent="0.25">
      <c r="C182" s="76" t="str">
        <f t="shared" si="21"/>
        <v>2x3.5</v>
      </c>
      <c r="D182" s="88">
        <f t="shared" si="36"/>
        <v>2</v>
      </c>
      <c r="E182" s="88">
        <f t="shared" si="36"/>
        <v>3.5</v>
      </c>
      <c r="F182" s="78">
        <v>3</v>
      </c>
      <c r="G182" s="78"/>
      <c r="H182" s="79" t="s">
        <v>2</v>
      </c>
      <c r="I182" s="80">
        <f t="shared" si="33"/>
        <v>7</v>
      </c>
      <c r="J182" s="80">
        <f t="shared" ca="1" si="34"/>
        <v>0</v>
      </c>
      <c r="K182" s="80"/>
      <c r="L182" s="81">
        <f t="shared" ca="1" si="35"/>
        <v>0</v>
      </c>
    </row>
    <row r="183" spans="3:12" x14ac:dyDescent="0.25">
      <c r="C183" s="76" t="str">
        <f t="shared" si="21"/>
        <v>2.5x3</v>
      </c>
      <c r="D183" s="88">
        <f t="shared" si="36"/>
        <v>2.5</v>
      </c>
      <c r="E183" s="88">
        <f t="shared" si="36"/>
        <v>3</v>
      </c>
      <c r="F183" s="78">
        <v>3</v>
      </c>
      <c r="G183" s="78"/>
      <c r="H183" s="79" t="s">
        <v>2</v>
      </c>
      <c r="I183" s="80">
        <f t="shared" si="33"/>
        <v>7.5</v>
      </c>
      <c r="J183" s="80">
        <f t="shared" ca="1" si="34"/>
        <v>0</v>
      </c>
      <c r="K183" s="80"/>
      <c r="L183" s="81">
        <f t="shared" ca="1" si="35"/>
        <v>0</v>
      </c>
    </row>
    <row r="184" spans="3:12" x14ac:dyDescent="0.25">
      <c r="C184" s="76" t="str">
        <f t="shared" si="21"/>
        <v>2x4</v>
      </c>
      <c r="D184" s="88">
        <f t="shared" si="36"/>
        <v>2</v>
      </c>
      <c r="E184" s="88">
        <f t="shared" si="36"/>
        <v>4</v>
      </c>
      <c r="F184" s="78">
        <v>3</v>
      </c>
      <c r="G184" s="78"/>
      <c r="H184" s="79" t="s">
        <v>2</v>
      </c>
      <c r="I184" s="80">
        <f t="shared" si="33"/>
        <v>8</v>
      </c>
      <c r="J184" s="80">
        <f t="shared" ca="1" si="34"/>
        <v>0</v>
      </c>
      <c r="K184" s="80"/>
      <c r="L184" s="81">
        <f t="shared" ca="1" si="35"/>
        <v>0</v>
      </c>
    </row>
    <row r="185" spans="3:12" x14ac:dyDescent="0.25">
      <c r="C185" s="76" t="str">
        <f t="shared" si="21"/>
        <v>3x3</v>
      </c>
      <c r="D185" s="88">
        <f t="shared" si="36"/>
        <v>3</v>
      </c>
      <c r="E185" s="88">
        <f t="shared" si="36"/>
        <v>3</v>
      </c>
      <c r="F185" s="78">
        <v>3</v>
      </c>
      <c r="G185" s="78"/>
      <c r="H185" s="79" t="s">
        <v>2</v>
      </c>
      <c r="I185" s="80">
        <f t="shared" si="33"/>
        <v>9</v>
      </c>
      <c r="J185" s="80">
        <f t="shared" ca="1" si="34"/>
        <v>0</v>
      </c>
      <c r="K185" s="80"/>
      <c r="L185" s="81">
        <f t="shared" ca="1" si="35"/>
        <v>0</v>
      </c>
    </row>
    <row r="186" spans="3:12" x14ac:dyDescent="0.25">
      <c r="C186" s="76" t="str">
        <f t="shared" si="21"/>
        <v>2.5x4</v>
      </c>
      <c r="D186" s="88">
        <f t="shared" si="36"/>
        <v>2.5</v>
      </c>
      <c r="E186" s="88">
        <f t="shared" si="36"/>
        <v>4</v>
      </c>
      <c r="F186" s="78">
        <v>3</v>
      </c>
      <c r="G186" s="78"/>
      <c r="H186" s="79" t="s">
        <v>2</v>
      </c>
      <c r="I186" s="80">
        <f t="shared" si="33"/>
        <v>10</v>
      </c>
      <c r="J186" s="80">
        <f t="shared" ca="1" si="34"/>
        <v>0</v>
      </c>
      <c r="K186" s="80"/>
      <c r="L186" s="81">
        <f t="shared" ca="1" si="35"/>
        <v>0</v>
      </c>
    </row>
    <row r="187" spans="3:12" x14ac:dyDescent="0.25">
      <c r="C187" s="76" t="str">
        <f t="shared" si="21"/>
        <v>3x3.5</v>
      </c>
      <c r="D187" s="88">
        <f t="shared" si="36"/>
        <v>3</v>
      </c>
      <c r="E187" s="88">
        <f t="shared" si="36"/>
        <v>3.5</v>
      </c>
      <c r="F187" s="78">
        <v>3</v>
      </c>
      <c r="G187" s="78"/>
      <c r="H187" s="79" t="s">
        <v>2</v>
      </c>
      <c r="I187" s="80">
        <f t="shared" si="33"/>
        <v>10.5</v>
      </c>
      <c r="J187" s="80">
        <f t="shared" ca="1" si="34"/>
        <v>0</v>
      </c>
      <c r="K187" s="80"/>
      <c r="L187" s="81">
        <f t="shared" ca="1" si="35"/>
        <v>0</v>
      </c>
    </row>
    <row r="188" spans="3:12" x14ac:dyDescent="0.25">
      <c r="C188" s="76" t="str">
        <f t="shared" si="21"/>
        <v>3x4</v>
      </c>
      <c r="D188" s="88">
        <f t="shared" si="36"/>
        <v>3</v>
      </c>
      <c r="E188" s="88">
        <f t="shared" si="36"/>
        <v>4</v>
      </c>
      <c r="F188" s="78">
        <v>3</v>
      </c>
      <c r="G188" s="78"/>
      <c r="H188" s="79" t="s">
        <v>2</v>
      </c>
      <c r="I188" s="80">
        <f t="shared" si="33"/>
        <v>12</v>
      </c>
      <c r="J188" s="80">
        <f t="shared" ca="1" si="34"/>
        <v>0</v>
      </c>
      <c r="K188" s="80"/>
      <c r="L188" s="81">
        <f t="shared" ca="1" si="35"/>
        <v>0</v>
      </c>
    </row>
    <row r="189" spans="3:12" x14ac:dyDescent="0.25">
      <c r="C189" s="76" t="str">
        <f t="shared" si="21"/>
        <v>3.5x3.5</v>
      </c>
      <c r="D189" s="88">
        <f t="shared" si="36"/>
        <v>3.5</v>
      </c>
      <c r="E189" s="88">
        <f t="shared" si="36"/>
        <v>3.5</v>
      </c>
      <c r="F189" s="78">
        <v>3</v>
      </c>
      <c r="G189" s="78"/>
      <c r="H189" s="79" t="s">
        <v>2</v>
      </c>
      <c r="I189" s="80">
        <f t="shared" si="33"/>
        <v>12.25</v>
      </c>
      <c r="J189" s="80">
        <f t="shared" ca="1" si="34"/>
        <v>0</v>
      </c>
      <c r="K189" s="80"/>
      <c r="L189" s="81">
        <f t="shared" ca="1" si="35"/>
        <v>0</v>
      </c>
    </row>
    <row r="190" spans="3:12" x14ac:dyDescent="0.25">
      <c r="C190" s="76" t="str">
        <f t="shared" si="21"/>
        <v>4.5x3</v>
      </c>
      <c r="D190" s="88">
        <f t="shared" ref="D190:E198" si="37">D162</f>
        <v>4.5</v>
      </c>
      <c r="E190" s="88">
        <f t="shared" si="37"/>
        <v>3</v>
      </c>
      <c r="F190" s="78">
        <v>3</v>
      </c>
      <c r="G190" s="78"/>
      <c r="H190" s="79" t="s">
        <v>2</v>
      </c>
      <c r="I190" s="80">
        <f t="shared" si="33"/>
        <v>13.5</v>
      </c>
      <c r="J190" s="80">
        <f t="shared" ca="1" si="34"/>
        <v>0</v>
      </c>
      <c r="K190" s="80"/>
      <c r="L190" s="81">
        <f t="shared" ca="1" si="35"/>
        <v>0</v>
      </c>
    </row>
    <row r="191" spans="3:12" x14ac:dyDescent="0.25">
      <c r="C191" s="76" t="str">
        <f t="shared" si="21"/>
        <v>3.5x4</v>
      </c>
      <c r="D191" s="88">
        <f t="shared" si="37"/>
        <v>3.5</v>
      </c>
      <c r="E191" s="88">
        <f t="shared" si="37"/>
        <v>4</v>
      </c>
      <c r="F191" s="78">
        <v>3</v>
      </c>
      <c r="G191" s="78"/>
      <c r="H191" s="79" t="s">
        <v>2</v>
      </c>
      <c r="I191" s="80">
        <f t="shared" si="33"/>
        <v>14</v>
      </c>
      <c r="J191" s="80">
        <f t="shared" ca="1" si="34"/>
        <v>0</v>
      </c>
      <c r="K191" s="80"/>
      <c r="L191" s="81">
        <f t="shared" ca="1" si="35"/>
        <v>0</v>
      </c>
    </row>
    <row r="192" spans="3:12" x14ac:dyDescent="0.25">
      <c r="C192" s="76" t="str">
        <f t="shared" si="21"/>
        <v>3x5</v>
      </c>
      <c r="D192" s="88">
        <f t="shared" si="37"/>
        <v>3</v>
      </c>
      <c r="E192" s="88">
        <f t="shared" si="37"/>
        <v>5</v>
      </c>
      <c r="F192" s="78">
        <v>3</v>
      </c>
      <c r="G192" s="78"/>
      <c r="H192" s="79" t="s">
        <v>2</v>
      </c>
      <c r="I192" s="80">
        <f t="shared" si="33"/>
        <v>15</v>
      </c>
      <c r="J192" s="80">
        <f t="shared" ca="1" si="34"/>
        <v>0</v>
      </c>
      <c r="K192" s="80"/>
      <c r="L192" s="81">
        <f t="shared" ca="1" si="35"/>
        <v>0</v>
      </c>
    </row>
    <row r="193" spans="1:12" x14ac:dyDescent="0.25">
      <c r="C193" s="76" t="str">
        <f t="shared" si="21"/>
        <v>3.5x4.5</v>
      </c>
      <c r="D193" s="88">
        <f t="shared" si="37"/>
        <v>3.5</v>
      </c>
      <c r="E193" s="88">
        <f t="shared" si="37"/>
        <v>4.5</v>
      </c>
      <c r="F193" s="78">
        <v>3</v>
      </c>
      <c r="G193" s="78"/>
      <c r="H193" s="79" t="s">
        <v>2</v>
      </c>
      <c r="I193" s="80">
        <f t="shared" si="33"/>
        <v>15.75</v>
      </c>
      <c r="J193" s="80">
        <f t="shared" ca="1" si="34"/>
        <v>0</v>
      </c>
      <c r="K193" s="80"/>
      <c r="L193" s="81">
        <f t="shared" ca="1" si="35"/>
        <v>0</v>
      </c>
    </row>
    <row r="194" spans="1:12" x14ac:dyDescent="0.25">
      <c r="C194" s="76" t="str">
        <f t="shared" si="21"/>
        <v>6x3</v>
      </c>
      <c r="D194" s="88">
        <f t="shared" si="37"/>
        <v>6</v>
      </c>
      <c r="E194" s="88">
        <f t="shared" si="37"/>
        <v>3</v>
      </c>
      <c r="F194" s="78">
        <v>3</v>
      </c>
      <c r="G194" s="78"/>
      <c r="H194" s="79" t="s">
        <v>2</v>
      </c>
      <c r="I194" s="80">
        <f t="shared" si="33"/>
        <v>18</v>
      </c>
      <c r="J194" s="80">
        <f t="shared" ca="1" si="34"/>
        <v>0</v>
      </c>
      <c r="K194" s="80"/>
      <c r="L194" s="81">
        <f t="shared" ca="1" si="35"/>
        <v>0</v>
      </c>
    </row>
    <row r="195" spans="1:12" x14ac:dyDescent="0.25">
      <c r="C195" s="76" t="str">
        <f t="shared" si="21"/>
        <v>7.5x3</v>
      </c>
      <c r="D195" s="88">
        <f t="shared" si="37"/>
        <v>7.5</v>
      </c>
      <c r="E195" s="88">
        <f t="shared" si="37"/>
        <v>3</v>
      </c>
      <c r="F195" s="78">
        <v>3</v>
      </c>
      <c r="G195" s="78"/>
      <c r="H195" s="79" t="s">
        <v>2</v>
      </c>
      <c r="I195" s="80">
        <f t="shared" si="33"/>
        <v>22.5</v>
      </c>
      <c r="J195" s="80">
        <f t="shared" ca="1" si="34"/>
        <v>0</v>
      </c>
      <c r="K195" s="80"/>
      <c r="L195" s="81">
        <f t="shared" ca="1" si="35"/>
        <v>0</v>
      </c>
    </row>
    <row r="196" spans="1:12" x14ac:dyDescent="0.25">
      <c r="C196" s="76" t="str">
        <f t="shared" si="21"/>
        <v>8x3</v>
      </c>
      <c r="D196" s="88">
        <f t="shared" si="37"/>
        <v>8</v>
      </c>
      <c r="E196" s="88">
        <f t="shared" si="37"/>
        <v>3</v>
      </c>
      <c r="F196" s="78">
        <v>3</v>
      </c>
      <c r="G196" s="78"/>
      <c r="H196" s="79" t="s">
        <v>2</v>
      </c>
      <c r="I196" s="80">
        <f t="shared" si="33"/>
        <v>24</v>
      </c>
      <c r="J196" s="80">
        <f t="shared" ca="1" si="34"/>
        <v>0</v>
      </c>
      <c r="K196" s="80"/>
      <c r="L196" s="81">
        <f t="shared" ca="1" si="35"/>
        <v>0</v>
      </c>
    </row>
    <row r="197" spans="1:12" x14ac:dyDescent="0.25">
      <c r="C197" s="76" t="str">
        <f t="shared" si="21"/>
        <v>9x3</v>
      </c>
      <c r="D197" s="88">
        <f t="shared" si="37"/>
        <v>9</v>
      </c>
      <c r="E197" s="88">
        <f t="shared" si="37"/>
        <v>3</v>
      </c>
      <c r="F197" s="78">
        <v>3</v>
      </c>
      <c r="G197" s="78"/>
      <c r="H197" s="79" t="s">
        <v>2</v>
      </c>
      <c r="I197" s="80">
        <f t="shared" si="33"/>
        <v>27</v>
      </c>
      <c r="J197" s="80">
        <f t="shared" ca="1" si="34"/>
        <v>0</v>
      </c>
      <c r="K197" s="80"/>
      <c r="L197" s="81">
        <f t="shared" ca="1" si="35"/>
        <v>0</v>
      </c>
    </row>
    <row r="198" spans="1:12" x14ac:dyDescent="0.25">
      <c r="C198" s="76" t="str">
        <f t="shared" si="21"/>
        <v>5x6</v>
      </c>
      <c r="D198" s="88">
        <f t="shared" si="37"/>
        <v>5</v>
      </c>
      <c r="E198" s="88">
        <f t="shared" si="37"/>
        <v>6</v>
      </c>
      <c r="F198" s="78">
        <v>3</v>
      </c>
      <c r="G198" s="78"/>
      <c r="H198" s="79" t="s">
        <v>2</v>
      </c>
      <c r="I198" s="80">
        <f t="shared" si="33"/>
        <v>30</v>
      </c>
      <c r="J198" s="83">
        <f t="shared" ca="1" si="34"/>
        <v>0</v>
      </c>
      <c r="K198" s="83"/>
      <c r="L198" s="84">
        <f t="shared" ca="1" si="35"/>
        <v>0</v>
      </c>
    </row>
    <row r="199" spans="1:12" x14ac:dyDescent="0.25">
      <c r="C199" s="76"/>
      <c r="D199" s="85"/>
      <c r="E199" s="85"/>
      <c r="F199" s="85"/>
      <c r="G199" s="85"/>
      <c r="H199" s="86"/>
      <c r="I199" s="78"/>
      <c r="J199" s="78">
        <f ca="1">SUBTOTAL(9,J173:J198)</f>
        <v>0</v>
      </c>
      <c r="K199" s="78"/>
      <c r="L199" s="81">
        <f ca="1">SUBTOTAL(9,L173:L198)</f>
        <v>0</v>
      </c>
    </row>
    <row r="200" spans="1:12" x14ac:dyDescent="0.25">
      <c r="C200" s="76"/>
      <c r="D200" s="85"/>
      <c r="E200" s="85"/>
      <c r="F200" s="85"/>
      <c r="G200" s="85"/>
      <c r="H200" s="86"/>
      <c r="I200" s="78"/>
      <c r="J200" s="78"/>
      <c r="K200" s="78"/>
      <c r="L200" s="81"/>
    </row>
    <row r="201" spans="1:12" x14ac:dyDescent="0.25">
      <c r="A201" s="1" t="s">
        <v>23</v>
      </c>
      <c r="C201" s="76" t="str">
        <f t="shared" si="21"/>
        <v>1x2</v>
      </c>
      <c r="D201" s="88">
        <f>D173</f>
        <v>1</v>
      </c>
      <c r="E201" s="88">
        <f>E173</f>
        <v>2</v>
      </c>
      <c r="F201" s="78">
        <v>4</v>
      </c>
      <c r="G201" s="78"/>
      <c r="H201" s="79" t="s">
        <v>2</v>
      </c>
      <c r="I201" s="80">
        <f t="shared" ref="I201:I226" si="38">E201*D201</f>
        <v>2</v>
      </c>
      <c r="J201" s="80">
        <f ca="1">IF(F201&lt;=$F$11-1,MROUND(OFFSET($C$30,MATCH($C201,$C$31:$SFC$56,0),4,)*INDEX($E$22:$E$25,MATCH(F201,$C$22:$C$25)),I201),0)</f>
        <v>0</v>
      </c>
      <c r="K201" s="80"/>
      <c r="L201" s="81">
        <f t="shared" ref="L201:L226" ca="1" si="39">J201/I201</f>
        <v>0</v>
      </c>
    </row>
    <row r="202" spans="1:12" x14ac:dyDescent="0.25">
      <c r="C202" s="76" t="str">
        <f t="shared" si="21"/>
        <v>1.5x1.5</v>
      </c>
      <c r="D202" s="88">
        <f t="shared" ref="D202:E217" si="40">D174</f>
        <v>1.5</v>
      </c>
      <c r="E202" s="88">
        <f t="shared" si="40"/>
        <v>1.5</v>
      </c>
      <c r="F202" s="78">
        <v>4</v>
      </c>
      <c r="G202" s="78"/>
      <c r="H202" s="79" t="s">
        <v>2</v>
      </c>
      <c r="I202" s="80">
        <f t="shared" si="38"/>
        <v>2.25</v>
      </c>
      <c r="J202" s="80">
        <f t="shared" ref="J202:J226" ca="1" si="41">IF(F202&lt;=$F$11-1,MROUND(OFFSET($C$30,MATCH($C202,$C$31:$SFC$56,0),4,)*INDEX($E$22:$E$25,MATCH(F202,$C$22:$C$25)),I202),0)</f>
        <v>0</v>
      </c>
      <c r="K202" s="80"/>
      <c r="L202" s="81">
        <f t="shared" ca="1" si="39"/>
        <v>0</v>
      </c>
    </row>
    <row r="203" spans="1:12" x14ac:dyDescent="0.25">
      <c r="C203" s="76" t="str">
        <f t="shared" si="21"/>
        <v>1.5x2</v>
      </c>
      <c r="D203" s="88">
        <f t="shared" si="40"/>
        <v>1.5</v>
      </c>
      <c r="E203" s="88">
        <f t="shared" si="40"/>
        <v>2</v>
      </c>
      <c r="F203" s="78">
        <v>4</v>
      </c>
      <c r="G203" s="78"/>
      <c r="H203" s="79" t="s">
        <v>2</v>
      </c>
      <c r="I203" s="80">
        <f t="shared" si="38"/>
        <v>3</v>
      </c>
      <c r="J203" s="80">
        <f t="shared" ca="1" si="41"/>
        <v>0</v>
      </c>
      <c r="K203" s="80"/>
      <c r="L203" s="81">
        <f t="shared" ca="1" si="39"/>
        <v>0</v>
      </c>
    </row>
    <row r="204" spans="1:12" x14ac:dyDescent="0.25">
      <c r="C204" s="76" t="str">
        <f t="shared" si="21"/>
        <v>1.5x2.5</v>
      </c>
      <c r="D204" s="88">
        <f t="shared" si="40"/>
        <v>1.5</v>
      </c>
      <c r="E204" s="88">
        <f t="shared" si="40"/>
        <v>2.5</v>
      </c>
      <c r="F204" s="78">
        <v>4</v>
      </c>
      <c r="G204" s="78"/>
      <c r="H204" s="79" t="s">
        <v>2</v>
      </c>
      <c r="I204" s="80">
        <f t="shared" si="38"/>
        <v>3.75</v>
      </c>
      <c r="J204" s="80">
        <f t="shared" ca="1" si="41"/>
        <v>0</v>
      </c>
      <c r="K204" s="80"/>
      <c r="L204" s="81">
        <f t="shared" ca="1" si="39"/>
        <v>0</v>
      </c>
    </row>
    <row r="205" spans="1:12" x14ac:dyDescent="0.25">
      <c r="C205" s="76" t="str">
        <f t="shared" si="21"/>
        <v>2x2</v>
      </c>
      <c r="D205" s="88">
        <f t="shared" si="40"/>
        <v>2</v>
      </c>
      <c r="E205" s="88">
        <f t="shared" si="40"/>
        <v>2</v>
      </c>
      <c r="F205" s="78">
        <v>4</v>
      </c>
      <c r="G205" s="78"/>
      <c r="H205" s="79" t="s">
        <v>2</v>
      </c>
      <c r="I205" s="80">
        <f t="shared" si="38"/>
        <v>4</v>
      </c>
      <c r="J205" s="80">
        <f t="shared" ca="1" si="41"/>
        <v>0</v>
      </c>
      <c r="K205" s="80"/>
      <c r="L205" s="81">
        <f t="shared" ca="1" si="39"/>
        <v>0</v>
      </c>
    </row>
    <row r="206" spans="1:12" x14ac:dyDescent="0.25">
      <c r="C206" s="76" t="str">
        <f t="shared" si="21"/>
        <v>1.5x3</v>
      </c>
      <c r="D206" s="88">
        <f t="shared" si="40"/>
        <v>1.5</v>
      </c>
      <c r="E206" s="88">
        <f t="shared" si="40"/>
        <v>3</v>
      </c>
      <c r="F206" s="78">
        <v>4</v>
      </c>
      <c r="G206" s="78"/>
      <c r="H206" s="79" t="s">
        <v>2</v>
      </c>
      <c r="I206" s="80">
        <f t="shared" si="38"/>
        <v>4.5</v>
      </c>
      <c r="J206" s="80">
        <f t="shared" ca="1" si="41"/>
        <v>0</v>
      </c>
      <c r="K206" s="80"/>
      <c r="L206" s="81">
        <f t="shared" ca="1" si="39"/>
        <v>0</v>
      </c>
    </row>
    <row r="207" spans="1:12" x14ac:dyDescent="0.25">
      <c r="C207" s="76" t="str">
        <f t="shared" si="21"/>
        <v>2x2.5</v>
      </c>
      <c r="D207" s="88">
        <f t="shared" si="40"/>
        <v>2</v>
      </c>
      <c r="E207" s="88">
        <f t="shared" si="40"/>
        <v>2.5</v>
      </c>
      <c r="F207" s="78">
        <v>4</v>
      </c>
      <c r="G207" s="78"/>
      <c r="H207" s="79" t="s">
        <v>2</v>
      </c>
      <c r="I207" s="80">
        <f t="shared" si="38"/>
        <v>5</v>
      </c>
      <c r="J207" s="80">
        <f t="shared" ca="1" si="41"/>
        <v>0</v>
      </c>
      <c r="K207" s="80"/>
      <c r="L207" s="81">
        <f t="shared" ca="1" si="39"/>
        <v>0</v>
      </c>
    </row>
    <row r="208" spans="1:12" x14ac:dyDescent="0.25">
      <c r="C208" s="76" t="str">
        <f t="shared" si="21"/>
        <v>2x3</v>
      </c>
      <c r="D208" s="88">
        <f t="shared" si="40"/>
        <v>2</v>
      </c>
      <c r="E208" s="88">
        <f t="shared" si="40"/>
        <v>3</v>
      </c>
      <c r="F208" s="78">
        <v>4</v>
      </c>
      <c r="G208" s="78"/>
      <c r="H208" s="79" t="s">
        <v>2</v>
      </c>
      <c r="I208" s="80">
        <f t="shared" si="38"/>
        <v>6</v>
      </c>
      <c r="J208" s="80">
        <f t="shared" ca="1" si="41"/>
        <v>0</v>
      </c>
      <c r="K208" s="80"/>
      <c r="L208" s="81">
        <f t="shared" ca="1" si="39"/>
        <v>0</v>
      </c>
    </row>
    <row r="209" spans="3:12" x14ac:dyDescent="0.25">
      <c r="C209" s="76" t="str">
        <f t="shared" si="21"/>
        <v>2.5x2.5</v>
      </c>
      <c r="D209" s="88">
        <f t="shared" si="40"/>
        <v>2.5</v>
      </c>
      <c r="E209" s="88">
        <f t="shared" si="40"/>
        <v>2.5</v>
      </c>
      <c r="F209" s="78">
        <v>4</v>
      </c>
      <c r="G209" s="78"/>
      <c r="H209" s="79" t="s">
        <v>2</v>
      </c>
      <c r="I209" s="80">
        <f t="shared" si="38"/>
        <v>6.25</v>
      </c>
      <c r="J209" s="80">
        <f t="shared" ca="1" si="41"/>
        <v>0</v>
      </c>
      <c r="K209" s="80"/>
      <c r="L209" s="81">
        <f t="shared" ca="1" si="39"/>
        <v>0</v>
      </c>
    </row>
    <row r="210" spans="3:12" x14ac:dyDescent="0.25">
      <c r="C210" s="76" t="str">
        <f t="shared" si="21"/>
        <v>2x3.5</v>
      </c>
      <c r="D210" s="88">
        <f t="shared" si="40"/>
        <v>2</v>
      </c>
      <c r="E210" s="88">
        <f t="shared" si="40"/>
        <v>3.5</v>
      </c>
      <c r="F210" s="78">
        <v>4</v>
      </c>
      <c r="G210" s="78"/>
      <c r="H210" s="79" t="s">
        <v>2</v>
      </c>
      <c r="I210" s="80">
        <f t="shared" si="38"/>
        <v>7</v>
      </c>
      <c r="J210" s="80">
        <f t="shared" ca="1" si="41"/>
        <v>0</v>
      </c>
      <c r="K210" s="80"/>
      <c r="L210" s="81">
        <f t="shared" ca="1" si="39"/>
        <v>0</v>
      </c>
    </row>
    <row r="211" spans="3:12" x14ac:dyDescent="0.25">
      <c r="C211" s="76" t="str">
        <f t="shared" si="21"/>
        <v>2.5x3</v>
      </c>
      <c r="D211" s="88">
        <f t="shared" si="40"/>
        <v>2.5</v>
      </c>
      <c r="E211" s="88">
        <f t="shared" si="40"/>
        <v>3</v>
      </c>
      <c r="F211" s="78">
        <v>4</v>
      </c>
      <c r="G211" s="78"/>
      <c r="H211" s="79" t="s">
        <v>2</v>
      </c>
      <c r="I211" s="80">
        <f t="shared" si="38"/>
        <v>7.5</v>
      </c>
      <c r="J211" s="80">
        <f t="shared" ca="1" si="41"/>
        <v>0</v>
      </c>
      <c r="K211" s="80"/>
      <c r="L211" s="81">
        <f t="shared" ca="1" si="39"/>
        <v>0</v>
      </c>
    </row>
    <row r="212" spans="3:12" x14ac:dyDescent="0.25">
      <c r="C212" s="76" t="str">
        <f t="shared" si="21"/>
        <v>2x4</v>
      </c>
      <c r="D212" s="88">
        <f t="shared" si="40"/>
        <v>2</v>
      </c>
      <c r="E212" s="88">
        <f t="shared" si="40"/>
        <v>4</v>
      </c>
      <c r="F212" s="78">
        <v>4</v>
      </c>
      <c r="G212" s="78"/>
      <c r="H212" s="79" t="s">
        <v>2</v>
      </c>
      <c r="I212" s="80">
        <f t="shared" si="38"/>
        <v>8</v>
      </c>
      <c r="J212" s="80">
        <f t="shared" ca="1" si="41"/>
        <v>0</v>
      </c>
      <c r="K212" s="80"/>
      <c r="L212" s="81">
        <f t="shared" ca="1" si="39"/>
        <v>0</v>
      </c>
    </row>
    <row r="213" spans="3:12" x14ac:dyDescent="0.25">
      <c r="C213" s="76" t="str">
        <f t="shared" si="21"/>
        <v>3x3</v>
      </c>
      <c r="D213" s="88">
        <f t="shared" si="40"/>
        <v>3</v>
      </c>
      <c r="E213" s="88">
        <f t="shared" si="40"/>
        <v>3</v>
      </c>
      <c r="F213" s="78">
        <v>4</v>
      </c>
      <c r="G213" s="78"/>
      <c r="H213" s="79" t="s">
        <v>2</v>
      </c>
      <c r="I213" s="80">
        <f t="shared" si="38"/>
        <v>9</v>
      </c>
      <c r="J213" s="80">
        <f t="shared" ca="1" si="41"/>
        <v>0</v>
      </c>
      <c r="K213" s="80"/>
      <c r="L213" s="81">
        <f t="shared" ca="1" si="39"/>
        <v>0</v>
      </c>
    </row>
    <row r="214" spans="3:12" x14ac:dyDescent="0.25">
      <c r="C214" s="76" t="str">
        <f t="shared" si="21"/>
        <v>2.5x4</v>
      </c>
      <c r="D214" s="88">
        <f t="shared" si="40"/>
        <v>2.5</v>
      </c>
      <c r="E214" s="88">
        <f t="shared" si="40"/>
        <v>4</v>
      </c>
      <c r="F214" s="78">
        <v>4</v>
      </c>
      <c r="G214" s="78"/>
      <c r="H214" s="79" t="s">
        <v>2</v>
      </c>
      <c r="I214" s="80">
        <f t="shared" si="38"/>
        <v>10</v>
      </c>
      <c r="J214" s="80">
        <f t="shared" ca="1" si="41"/>
        <v>0</v>
      </c>
      <c r="K214" s="80"/>
      <c r="L214" s="81">
        <f t="shared" ca="1" si="39"/>
        <v>0</v>
      </c>
    </row>
    <row r="215" spans="3:12" x14ac:dyDescent="0.25">
      <c r="C215" s="76" t="str">
        <f t="shared" si="21"/>
        <v>3x3.5</v>
      </c>
      <c r="D215" s="88">
        <f t="shared" si="40"/>
        <v>3</v>
      </c>
      <c r="E215" s="88">
        <f t="shared" si="40"/>
        <v>3.5</v>
      </c>
      <c r="F215" s="78">
        <v>4</v>
      </c>
      <c r="G215" s="78"/>
      <c r="H215" s="79" t="s">
        <v>2</v>
      </c>
      <c r="I215" s="80">
        <f t="shared" si="38"/>
        <v>10.5</v>
      </c>
      <c r="J215" s="80">
        <f t="shared" ca="1" si="41"/>
        <v>0</v>
      </c>
      <c r="K215" s="80"/>
      <c r="L215" s="81">
        <f t="shared" ca="1" si="39"/>
        <v>0</v>
      </c>
    </row>
    <row r="216" spans="3:12" x14ac:dyDescent="0.25">
      <c r="C216" s="76" t="str">
        <f t="shared" si="21"/>
        <v>3x4</v>
      </c>
      <c r="D216" s="88">
        <f t="shared" si="40"/>
        <v>3</v>
      </c>
      <c r="E216" s="88">
        <f t="shared" si="40"/>
        <v>4</v>
      </c>
      <c r="F216" s="78">
        <v>4</v>
      </c>
      <c r="G216" s="78"/>
      <c r="H216" s="79" t="s">
        <v>2</v>
      </c>
      <c r="I216" s="80">
        <f t="shared" si="38"/>
        <v>12</v>
      </c>
      <c r="J216" s="80">
        <f t="shared" ca="1" si="41"/>
        <v>0</v>
      </c>
      <c r="K216" s="80"/>
      <c r="L216" s="81">
        <f t="shared" ca="1" si="39"/>
        <v>0</v>
      </c>
    </row>
    <row r="217" spans="3:12" x14ac:dyDescent="0.25">
      <c r="C217" s="76" t="str">
        <f t="shared" si="21"/>
        <v>3.5x3.5</v>
      </c>
      <c r="D217" s="88">
        <f t="shared" si="40"/>
        <v>3.5</v>
      </c>
      <c r="E217" s="88">
        <f t="shared" si="40"/>
        <v>3.5</v>
      </c>
      <c r="F217" s="78">
        <v>4</v>
      </c>
      <c r="G217" s="78"/>
      <c r="H217" s="79" t="s">
        <v>2</v>
      </c>
      <c r="I217" s="80">
        <f t="shared" si="38"/>
        <v>12.25</v>
      </c>
      <c r="J217" s="80">
        <f t="shared" ca="1" si="41"/>
        <v>0</v>
      </c>
      <c r="K217" s="80"/>
      <c r="L217" s="81">
        <f t="shared" ca="1" si="39"/>
        <v>0</v>
      </c>
    </row>
    <row r="218" spans="3:12" x14ac:dyDescent="0.25">
      <c r="C218" s="76" t="str">
        <f t="shared" si="21"/>
        <v>4.5x3</v>
      </c>
      <c r="D218" s="88">
        <f t="shared" ref="D218:E226" si="42">D190</f>
        <v>4.5</v>
      </c>
      <c r="E218" s="88">
        <f t="shared" si="42"/>
        <v>3</v>
      </c>
      <c r="F218" s="78">
        <v>4</v>
      </c>
      <c r="G218" s="78"/>
      <c r="H218" s="79" t="s">
        <v>2</v>
      </c>
      <c r="I218" s="80">
        <f t="shared" si="38"/>
        <v>13.5</v>
      </c>
      <c r="J218" s="80">
        <f t="shared" ca="1" si="41"/>
        <v>0</v>
      </c>
      <c r="K218" s="80"/>
      <c r="L218" s="81">
        <f t="shared" ca="1" si="39"/>
        <v>0</v>
      </c>
    </row>
    <row r="219" spans="3:12" x14ac:dyDescent="0.25">
      <c r="C219" s="76" t="str">
        <f t="shared" si="21"/>
        <v>3.5x4</v>
      </c>
      <c r="D219" s="88">
        <f t="shared" si="42"/>
        <v>3.5</v>
      </c>
      <c r="E219" s="88">
        <f t="shared" si="42"/>
        <v>4</v>
      </c>
      <c r="F219" s="78">
        <v>4</v>
      </c>
      <c r="G219" s="78"/>
      <c r="H219" s="79" t="s">
        <v>2</v>
      </c>
      <c r="I219" s="80">
        <f t="shared" si="38"/>
        <v>14</v>
      </c>
      <c r="J219" s="80">
        <f t="shared" ca="1" si="41"/>
        <v>0</v>
      </c>
      <c r="K219" s="80"/>
      <c r="L219" s="81">
        <f t="shared" ca="1" si="39"/>
        <v>0</v>
      </c>
    </row>
    <row r="220" spans="3:12" x14ac:dyDescent="0.25">
      <c r="C220" s="76" t="str">
        <f t="shared" si="21"/>
        <v>3x5</v>
      </c>
      <c r="D220" s="88">
        <f t="shared" si="42"/>
        <v>3</v>
      </c>
      <c r="E220" s="88">
        <f t="shared" si="42"/>
        <v>5</v>
      </c>
      <c r="F220" s="78">
        <v>4</v>
      </c>
      <c r="G220" s="78"/>
      <c r="H220" s="79" t="s">
        <v>2</v>
      </c>
      <c r="I220" s="80">
        <f t="shared" si="38"/>
        <v>15</v>
      </c>
      <c r="J220" s="80">
        <f t="shared" ca="1" si="41"/>
        <v>0</v>
      </c>
      <c r="K220" s="80"/>
      <c r="L220" s="81">
        <f t="shared" ca="1" si="39"/>
        <v>0</v>
      </c>
    </row>
    <row r="221" spans="3:12" x14ac:dyDescent="0.25">
      <c r="C221" s="76" t="str">
        <f t="shared" si="21"/>
        <v>3.5x4.5</v>
      </c>
      <c r="D221" s="88">
        <f t="shared" si="42"/>
        <v>3.5</v>
      </c>
      <c r="E221" s="88">
        <f t="shared" si="42"/>
        <v>4.5</v>
      </c>
      <c r="F221" s="78">
        <v>4</v>
      </c>
      <c r="G221" s="78"/>
      <c r="H221" s="79" t="s">
        <v>2</v>
      </c>
      <c r="I221" s="80">
        <f t="shared" si="38"/>
        <v>15.75</v>
      </c>
      <c r="J221" s="80">
        <f t="shared" ca="1" si="41"/>
        <v>0</v>
      </c>
      <c r="K221" s="80"/>
      <c r="L221" s="81">
        <f t="shared" ca="1" si="39"/>
        <v>0</v>
      </c>
    </row>
    <row r="222" spans="3:12" x14ac:dyDescent="0.25">
      <c r="C222" s="76" t="str">
        <f t="shared" si="21"/>
        <v>6x3</v>
      </c>
      <c r="D222" s="88">
        <f t="shared" si="42"/>
        <v>6</v>
      </c>
      <c r="E222" s="88">
        <f t="shared" si="42"/>
        <v>3</v>
      </c>
      <c r="F222" s="78">
        <v>4</v>
      </c>
      <c r="G222" s="78"/>
      <c r="H222" s="79" t="s">
        <v>2</v>
      </c>
      <c r="I222" s="80">
        <f t="shared" si="38"/>
        <v>18</v>
      </c>
      <c r="J222" s="80">
        <f t="shared" ca="1" si="41"/>
        <v>0</v>
      </c>
      <c r="K222" s="80"/>
      <c r="L222" s="81">
        <f t="shared" ca="1" si="39"/>
        <v>0</v>
      </c>
    </row>
    <row r="223" spans="3:12" x14ac:dyDescent="0.25">
      <c r="C223" s="76" t="str">
        <f t="shared" si="21"/>
        <v>7.5x3</v>
      </c>
      <c r="D223" s="88">
        <f t="shared" si="42"/>
        <v>7.5</v>
      </c>
      <c r="E223" s="88">
        <f t="shared" si="42"/>
        <v>3</v>
      </c>
      <c r="F223" s="78">
        <v>4</v>
      </c>
      <c r="G223" s="78"/>
      <c r="H223" s="79" t="s">
        <v>2</v>
      </c>
      <c r="I223" s="80">
        <f t="shared" si="38"/>
        <v>22.5</v>
      </c>
      <c r="J223" s="80">
        <f t="shared" ca="1" si="41"/>
        <v>0</v>
      </c>
      <c r="K223" s="80"/>
      <c r="L223" s="81">
        <f t="shared" ca="1" si="39"/>
        <v>0</v>
      </c>
    </row>
    <row r="224" spans="3:12" x14ac:dyDescent="0.25">
      <c r="C224" s="76" t="str">
        <f t="shared" si="21"/>
        <v>8x3</v>
      </c>
      <c r="D224" s="88">
        <f t="shared" si="42"/>
        <v>8</v>
      </c>
      <c r="E224" s="88">
        <f t="shared" si="42"/>
        <v>3</v>
      </c>
      <c r="F224" s="78">
        <v>4</v>
      </c>
      <c r="G224" s="78"/>
      <c r="H224" s="79" t="s">
        <v>2</v>
      </c>
      <c r="I224" s="80">
        <f t="shared" si="38"/>
        <v>24</v>
      </c>
      <c r="J224" s="80">
        <f t="shared" ca="1" si="41"/>
        <v>0</v>
      </c>
      <c r="K224" s="80"/>
      <c r="L224" s="81">
        <f t="shared" ca="1" si="39"/>
        <v>0</v>
      </c>
    </row>
    <row r="225" spans="1:13" x14ac:dyDescent="0.25">
      <c r="C225" s="76" t="str">
        <f t="shared" si="21"/>
        <v>9x3</v>
      </c>
      <c r="D225" s="88">
        <f t="shared" si="42"/>
        <v>9</v>
      </c>
      <c r="E225" s="88">
        <f t="shared" si="42"/>
        <v>3</v>
      </c>
      <c r="F225" s="78">
        <v>4</v>
      </c>
      <c r="G225" s="78"/>
      <c r="H225" s="79" t="s">
        <v>2</v>
      </c>
      <c r="I225" s="80">
        <f t="shared" si="38"/>
        <v>27</v>
      </c>
      <c r="J225" s="80">
        <f t="shared" ca="1" si="41"/>
        <v>0</v>
      </c>
      <c r="K225" s="80"/>
      <c r="L225" s="81">
        <f t="shared" ca="1" si="39"/>
        <v>0</v>
      </c>
    </row>
    <row r="226" spans="1:13" x14ac:dyDescent="0.25">
      <c r="C226" s="76" t="str">
        <f t="shared" si="21"/>
        <v>5x6</v>
      </c>
      <c r="D226" s="88">
        <f t="shared" si="42"/>
        <v>5</v>
      </c>
      <c r="E226" s="88">
        <f t="shared" si="42"/>
        <v>6</v>
      </c>
      <c r="F226" s="78">
        <v>4</v>
      </c>
      <c r="G226" s="78"/>
      <c r="H226" s="79" t="s">
        <v>2</v>
      </c>
      <c r="I226" s="80">
        <f t="shared" si="38"/>
        <v>30</v>
      </c>
      <c r="J226" s="83">
        <f t="shared" ca="1" si="41"/>
        <v>0</v>
      </c>
      <c r="K226" s="83"/>
      <c r="L226" s="84">
        <f t="shared" ca="1" si="39"/>
        <v>0</v>
      </c>
    </row>
    <row r="227" spans="1:13" ht="14.4" thickBot="1" x14ac:dyDescent="0.3">
      <c r="C227" s="93"/>
      <c r="D227" s="94"/>
      <c r="E227" s="94"/>
      <c r="F227" s="95"/>
      <c r="G227" s="95"/>
      <c r="H227" s="96"/>
      <c r="I227" s="97"/>
      <c r="J227" s="97">
        <f ca="1">SUBTOTAL(9,J201:J226)</f>
        <v>0</v>
      </c>
      <c r="K227" s="97"/>
      <c r="L227" s="98">
        <f ca="1">SUBTOTAL(9,L201:L226)</f>
        <v>0</v>
      </c>
    </row>
    <row r="228" spans="1:13" ht="14.4" thickBot="1" x14ac:dyDescent="0.3">
      <c r="C228" s="99"/>
      <c r="D228" s="99"/>
      <c r="E228" s="99"/>
      <c r="F228" s="79"/>
      <c r="G228" s="79"/>
      <c r="H228" s="79"/>
      <c r="I228" s="79"/>
      <c r="J228" s="79"/>
      <c r="K228" s="79"/>
      <c r="L228" s="79"/>
      <c r="M228" s="99"/>
    </row>
    <row r="229" spans="1:13" ht="14.4" thickBot="1" x14ac:dyDescent="0.3">
      <c r="A229" s="1" t="s">
        <v>24</v>
      </c>
      <c r="C229" s="100" t="s">
        <v>25</v>
      </c>
      <c r="D229" s="101"/>
      <c r="E229" s="101"/>
      <c r="F229" s="102"/>
      <c r="G229" s="102"/>
      <c r="H229" s="102"/>
      <c r="I229" s="103">
        <f ca="1">IFERROR(J229/L229,0)</f>
        <v>7.6771844660194173</v>
      </c>
      <c r="J229" s="104">
        <f ca="1">SUBTOTAL(9,J61:J227)</f>
        <v>2372.25</v>
      </c>
      <c r="K229" s="104"/>
      <c r="L229" s="105">
        <f ca="1">SUBTOTAL(9,L61:L227)</f>
        <v>309</v>
      </c>
      <c r="M229" s="106"/>
    </row>
  </sheetData>
  <sheetProtection formatCells="0" formatColumns="0" formatRows="0" insertColumns="0" insertRows="0" insertHyperlinks="0" deleteColumns="0" deleteRows="0" sort="0" autoFilter="0" pivotTables="0"/>
  <conditionalFormatting sqref="C20:F25 C31:P56">
    <cfRule type="expression" dxfId="0" priority="1">
      <formula>MOD(ROW(),2)=0</formula>
    </cfRule>
  </conditionalFormatting>
  <pageMargins left="0.7" right="0.7" top="0.75" bottom="0.75" header="0.3" footer="0.3"/>
  <pageSetup scale="20" orientation="portrait" r:id="rId1"/>
  <ignoredErrors>
    <ignoredError sqref="F1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Unit.Mix.Gen</vt:lpstr>
      <vt:lpstr>Unit.Mix.Gen!Print_Area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Kulas</dc:creator>
  <cp:lastModifiedBy>Stefan Kulas</cp:lastModifiedBy>
  <dcterms:created xsi:type="dcterms:W3CDTF">2024-05-27T05:01:04Z</dcterms:created>
  <dcterms:modified xsi:type="dcterms:W3CDTF">2024-05-28T02:02:30Z</dcterms:modified>
</cp:coreProperties>
</file>